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'отчет'!$A$49:$AM$49</definedName>
    <definedName name="_xlnm.Print_Area" localSheetId="0">'отчет'!$A$1:$FH$332</definedName>
  </definedNames>
  <calcPr fullCalcOnLoad="1"/>
</workbook>
</file>

<file path=xl/sharedStrings.xml><?xml version="1.0" encoding="utf-8"?>
<sst xmlns="http://schemas.openxmlformats.org/spreadsheetml/2006/main" count="688" uniqueCount="340">
  <si>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</si>
  <si>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</si>
  <si>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</si>
  <si>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</si>
  <si>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</si>
  <si>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</si>
  <si>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</si>
  <si>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</si>
  <si>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</si>
  <si>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</si>
  <si>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</si>
  <si>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</si>
  <si>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</si>
  <si>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</si>
  <si>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</si>
  <si>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</si>
  <si>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</si>
  <si>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</si>
  <si>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</si>
  <si>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</si>
  <si>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</si>
  <si>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</si>
  <si>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</si>
  <si>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</si>
  <si>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</si>
  <si>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</si>
  <si>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</si>
  <si>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</si>
  <si>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</si>
  <si>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</si>
  <si>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</si>
  <si>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</si>
  <si>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</si>
  <si>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</si>
  <si>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</si>
  <si>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</si>
  <si>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</si>
  <si>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</si>
  <si>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</si>
  <si>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</si>
  <si>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</si>
  <si>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</si>
  <si>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</si>
  <si>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</si>
  <si>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</si>
  <si>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</si>
  <si>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</si>
  <si>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</si>
  <si>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</si>
  <si>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</si>
  <si>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</si>
  <si>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</si>
  <si>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</si>
  <si>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</si>
  <si>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</si>
  <si>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</si>
  <si>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</si>
  <si>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</si>
  <si>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</si>
  <si>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</si>
  <si>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</si>
  <si>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</si>
  <si>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</si>
  <si>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</si>
  <si>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</si>
  <si>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</si>
  <si>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</si>
  <si>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</si>
  <si>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</si>
  <si>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</si>
  <si>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</si>
  <si>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</si>
  <si>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</si>
  <si>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</si>
  <si>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</si>
  <si>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</si>
  <si>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</si>
  <si>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</si>
  <si>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</si>
  <si>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</si>
  <si>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</si>
  <si>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</si>
  <si>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</si>
  <si>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</si>
  <si>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</si>
  <si>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</si>
  <si>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</si>
  <si>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</si>
  <si>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</si>
  <si>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</si>
  <si>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</si>
  <si>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</si>
  <si>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</si>
  <si>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</si>
  <si>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</si>
  <si>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</si>
  <si>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</si>
  <si>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</si>
  <si>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</si>
  <si>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</si>
  <si>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</si>
  <si>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</si>
  <si>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</si>
  <si>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</si>
  <si>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</si>
  <si>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</si>
  <si>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</si>
  <si>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</si>
  <si>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</si>
  <si>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</si>
  <si>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</si>
  <si>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</si>
  <si>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</si>
  <si>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</si>
  <si>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</si>
  <si>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</si>
  <si>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</si>
  <si>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</si>
  <si>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</si>
  <si>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</si>
  <si>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</si>
  <si>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</si>
  <si>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</si>
  <si>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</si>
  <si>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</si>
  <si>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</si>
  <si>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</si>
  <si>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</si>
  <si>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</si>
  <si>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</si>
  <si>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</si>
  <si>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</si>
  <si>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</si>
  <si>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</si>
  <si>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</si>
  <si>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</si>
  <si>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</si>
  <si>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</si>
  <si>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</si>
  <si>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</si>
  <si>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</si>
  <si>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</si>
  <si>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</si>
  <si>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</si>
  <si>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</si>
  <si>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</si>
  <si>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</si>
  <si>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</si>
  <si>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</si>
  <si>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</si>
  <si>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</si>
  <si>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</si>
  <si>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</si>
  <si>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</si>
  <si>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</si>
  <si>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</si>
  <si>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</si>
  <si>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</si>
  <si>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</si>
  <si>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</si>
  <si>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</si>
  <si>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</si>
  <si>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</si>
  <si>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</si>
  <si>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</si>
  <si>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</si>
  <si>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</si>
  <si>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</si>
  <si>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</si>
  <si>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</si>
  <si>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</si>
  <si>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</si>
  <si>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</si>
  <si>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</si>
  <si>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</si>
  <si>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</si>
  <si>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</si>
  <si>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</si>
  <si>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</si>
  <si>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</si>
  <si>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</si>
  <si>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</si>
  <si>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</si>
  <si>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</si>
  <si>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</si>
  <si>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</si>
  <si>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</si>
  <si>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</si>
  <si>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</si>
  <si>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</si>
  <si>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</si>
  <si>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</si>
  <si>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</si>
  <si>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</si>
  <si>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</si>
  <si>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</si>
  <si>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</si>
  <si>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</si>
  <si>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</si>
  <si>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</si>
  <si>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</si>
  <si>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</si>
  <si>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</si>
  <si>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</si>
  <si>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</si>
  <si>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</si>
  <si>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</si>
  <si>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</si>
  <si>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</si>
  <si>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</si>
  <si>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</si>
  <si>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</si>
  <si>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</si>
  <si>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</si>
  <si>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</si>
  <si>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</si>
  <si>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</si>
  <si>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</si>
  <si>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</si>
  <si>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</si>
  <si>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</si>
  <si>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</si>
  <si>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</si>
  <si>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</si>
  <si>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</si>
  <si>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</si>
  <si>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</si>
  <si>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</si>
  <si>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</si>
  <si>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</si>
  <si>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</si>
  <si>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</si>
  <si>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</si>
  <si>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</si>
  <si>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</si>
  <si>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</si>
  <si>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</si>
  <si>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</si>
  <si>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</si>
  <si>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</si>
  <si>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</si>
  <si>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</si>
  <si>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</si>
  <si>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</si>
  <si>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</si>
  <si>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</si>
  <si>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</si>
  <si>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</si>
  <si>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</si>
  <si>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</si>
  <si>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</si>
  <si>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</si>
  <si>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</si>
  <si>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</si>
  <si>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</si>
  <si>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</si>
  <si>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</si>
  <si>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</si>
  <si>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</si>
  <si>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</si>
  <si>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</si>
  <si>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</si>
  <si>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</si>
  <si>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</si>
  <si>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</si>
  <si>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</si>
  <si>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</si>
  <si>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</si>
  <si>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</si>
  <si>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</si>
  <si>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</si>
  <si>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</si>
  <si>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</si>
  <si>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</si>
  <si>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</si>
  <si>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</si>
  <si>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</si>
  <si>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</si>
  <si>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</si>
  <si>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</si>
  <si>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</si>
  <si>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</si>
  <si>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</si>
  <si>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</si>
  <si>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</si>
  <si>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</si>
  <si>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</si>
  <si>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</si>
  <si>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</si>
  <si>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</si>
  <si>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</si>
  <si>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</si>
  <si>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</si>
  <si>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</si>
  <si>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 xml:space="preserve">      224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</si>
  <si>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</si>
  <si>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</si>
  <si>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</si>
  <si>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</si>
  <si>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</si>
  <si>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</si>
  <si>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</si>
  <si>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</si>
  <si>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</si>
  <si>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</si>
  <si>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</si>
  <si>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</si>
  <si>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</si>
  <si>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</si>
  <si>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</si>
  <si>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951.0409.0410351.244 ф.85</t>
  </si>
  <si>
    <t>951.0409.0417351.244 ф.19</t>
  </si>
  <si>
    <t>951.0503.0322830.244 ф.32</t>
  </si>
  <si>
    <t>951.0503.0712861.244 ф.36</t>
  </si>
  <si>
    <t>951.0503.0712861.244 ф.37</t>
  </si>
  <si>
    <t>951.0503.0912852.244 ф.32</t>
  </si>
  <si>
    <t>Муниципальная программа «Развитие культуры»</t>
  </si>
  <si>
    <t>951.0801.1012859. 611  ф.00</t>
  </si>
  <si>
    <t>951.0801.1012859. 611  ф.89</t>
  </si>
  <si>
    <t>Субстдия на обеспечение деятельности культуры</t>
  </si>
  <si>
    <t>951.0801.1012959. 611  ф.00</t>
  </si>
  <si>
    <t>951.0801.1012959. 611  ф.89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</si>
  <si>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</si>
  <si>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</si>
  <si>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</si>
  <si>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</si>
  <si>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</si>
  <si>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Увеличение стоимости мат.запасов</t>
  </si>
  <si>
    <t xml:space="preserve">      340</t>
  </si>
  <si>
    <t>Субсидия на обеспечение деятельности библиотек</t>
  </si>
  <si>
    <t>951.0801.1012859. 611  ф.86</t>
  </si>
  <si>
    <t>951.0801.1012959. 611  ф.86</t>
  </si>
  <si>
    <t>августа</t>
  </si>
  <si>
    <t>04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</si>
  <si>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</si>
  <si>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</si>
  <si>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</si>
  <si>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01.08.2014</t>
  </si>
  <si>
    <t>951.0409.04100347.414 ф.01</t>
  </si>
  <si>
    <t>951.0409.04100347.414 ф.00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</si>
</sst>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24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/>
    </xf>
    <xf numFmtId="0" fontId="33" fillId="0" borderId="20" xfId="0" applyFont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9" fontId="30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" fontId="9" fillId="24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9" fontId="30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9" fontId="6" fillId="0" borderId="13" xfId="57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8" fillId="24" borderId="13" xfId="0" applyFont="1" applyFill="1" applyBorder="1" applyAlignment="1">
      <alignment/>
    </xf>
    <xf numFmtId="4" fontId="34" fillId="24" borderId="13" xfId="0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wrapText="1"/>
    </xf>
    <xf numFmtId="49" fontId="30" fillId="24" borderId="13" xfId="0" applyNumberFormat="1" applyFont="1" applyFill="1" applyBorder="1" applyAlignment="1">
      <alignment horizontal="center"/>
    </xf>
    <xf numFmtId="49" fontId="34" fillId="24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24" borderId="13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49" fontId="9" fillId="24" borderId="22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 shrinkToFi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4" fontId="34" fillId="24" borderId="22" xfId="0" applyNumberFormat="1" applyFont="1" applyFill="1" applyBorder="1" applyAlignment="1">
      <alignment horizontal="center"/>
    </xf>
    <xf numFmtId="4" fontId="34" fillId="24" borderId="20" xfId="0" applyNumberFormat="1" applyFont="1" applyFill="1" applyBorder="1" applyAlignment="1">
      <alignment horizontal="center"/>
    </xf>
    <xf numFmtId="4" fontId="34" fillId="24" borderId="21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166" fontId="30" fillId="0" borderId="13" xfId="43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2"/>
  <sheetViews>
    <sheetView tabSelected="1" view="pageBreakPreview" zoomScaleSheetLayoutView="100" workbookViewId="0" topLeftCell="A194">
      <selection activeCell="CH227" sqref="CH227:CW227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19" t="s">
        <v>15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16" t="s">
        <v>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5"/>
      <c r="ES2" s="5"/>
      <c r="ET2" s="204" t="s">
        <v>0</v>
      </c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205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06" t="s">
        <v>17</v>
      </c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8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21" t="s">
        <v>332</v>
      </c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3">
        <v>2014</v>
      </c>
      <c r="CF4" s="223"/>
      <c r="CG4" s="223"/>
      <c r="CH4" s="223"/>
      <c r="CI4" s="223"/>
      <c r="CJ4" s="158" t="s">
        <v>4</v>
      </c>
      <c r="CK4" s="158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09" t="s">
        <v>337</v>
      </c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70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22" t="s">
        <v>50</v>
      </c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10" t="s">
        <v>51</v>
      </c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2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22" t="s">
        <v>118</v>
      </c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0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70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0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70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13">
        <v>383</v>
      </c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5"/>
    </row>
    <row r="9" spans="1:166" s="4" customFormat="1" ht="15.75" customHeight="1">
      <c r="A9" s="216" t="s">
        <v>20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8"/>
    </row>
    <row r="10" spans="1:167" s="4" customFormat="1" ht="19.5" customHeight="1">
      <c r="A10" s="152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4"/>
      <c r="AN10" s="152" t="s">
        <v>23</v>
      </c>
      <c r="AO10" s="153"/>
      <c r="AP10" s="153"/>
      <c r="AQ10" s="153"/>
      <c r="AR10" s="153"/>
      <c r="AS10" s="154"/>
      <c r="AT10" s="152" t="s">
        <v>28</v>
      </c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4"/>
      <c r="BJ10" s="152" t="s">
        <v>135</v>
      </c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4"/>
      <c r="CF10" s="112" t="s">
        <v>24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4"/>
      <c r="ET10" s="91" t="s">
        <v>29</v>
      </c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5"/>
    </row>
    <row r="11" spans="1:167" s="4" customFormat="1" ht="109.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7"/>
      <c r="AN11" s="155"/>
      <c r="AO11" s="156"/>
      <c r="AP11" s="156"/>
      <c r="AQ11" s="156"/>
      <c r="AR11" s="156"/>
      <c r="AS11" s="157"/>
      <c r="AT11" s="155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7"/>
      <c r="BJ11" s="155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7"/>
      <c r="CF11" s="113" t="s">
        <v>136</v>
      </c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4"/>
      <c r="CW11" s="112" t="s">
        <v>25</v>
      </c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4"/>
      <c r="DN11" s="112" t="s">
        <v>26</v>
      </c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4"/>
      <c r="EE11" s="112" t="s">
        <v>27</v>
      </c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4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5"/>
    </row>
    <row r="12" spans="1:167" s="4" customFormat="1" ht="11.25" customHeight="1">
      <c r="A12" s="197">
        <v>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9"/>
      <c r="AN12" s="197">
        <v>2</v>
      </c>
      <c r="AO12" s="198"/>
      <c r="AP12" s="198"/>
      <c r="AQ12" s="198"/>
      <c r="AR12" s="198"/>
      <c r="AS12" s="199"/>
      <c r="AT12" s="197">
        <v>3</v>
      </c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9"/>
      <c r="BJ12" s="197">
        <v>4</v>
      </c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9"/>
      <c r="CF12" s="197">
        <v>5</v>
      </c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9"/>
      <c r="CW12" s="197">
        <v>6</v>
      </c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9"/>
      <c r="DN12" s="197">
        <v>7</v>
      </c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9"/>
      <c r="EE12" s="197">
        <v>8</v>
      </c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9"/>
      <c r="ET12" s="196">
        <v>9</v>
      </c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5"/>
    </row>
    <row r="13" spans="1:167" s="11" customFormat="1" ht="20.25" customHeight="1">
      <c r="A13" s="200" t="s">
        <v>21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2"/>
      <c r="AN13" s="203" t="s">
        <v>30</v>
      </c>
      <c r="AO13" s="203"/>
      <c r="AP13" s="203"/>
      <c r="AQ13" s="203"/>
      <c r="AR13" s="203"/>
      <c r="AS13" s="20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75">
        <f>BJ15+BJ105</f>
        <v>8130700</v>
      </c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>
        <f>CF15+CF106</f>
        <v>4385888.71</v>
      </c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75">
        <f>CF13</f>
        <v>4385888.71</v>
      </c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0"/>
    </row>
    <row r="14" spans="1:167" s="4" customFormat="1" ht="15" customHeight="1">
      <c r="A14" s="138" t="s">
        <v>22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48" t="s">
        <v>31</v>
      </c>
      <c r="AO14" s="148"/>
      <c r="AP14" s="148"/>
      <c r="AQ14" s="148"/>
      <c r="AR14" s="148"/>
      <c r="AS14" s="148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5"/>
    </row>
    <row r="15" spans="1:167" s="11" customFormat="1" ht="18" customHeight="1">
      <c r="A15" s="142" t="s">
        <v>144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3"/>
      <c r="AO15" s="143"/>
      <c r="AP15" s="143"/>
      <c r="AQ15" s="143"/>
      <c r="AR15" s="143"/>
      <c r="AS15" s="143"/>
      <c r="AT15" s="133" t="s">
        <v>86</v>
      </c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75">
        <f>BJ16+BJ54+BJ70+BJ81+BJ87+BJ29+BJ95</f>
        <v>2670800</v>
      </c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>
        <f>CF16+CF54+CF70+CF87+CF74+CF81+CF102+CF29+CF95</f>
        <v>1108288.71</v>
      </c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75">
        <f>CF15</f>
        <v>1108288.71</v>
      </c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0"/>
    </row>
    <row r="16" spans="1:167" s="11" customFormat="1" ht="18" customHeight="1">
      <c r="A16" s="144" t="s">
        <v>163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3"/>
      <c r="AO16" s="143"/>
      <c r="AP16" s="143"/>
      <c r="AQ16" s="143"/>
      <c r="AR16" s="143"/>
      <c r="AS16" s="143"/>
      <c r="AT16" s="133" t="s">
        <v>145</v>
      </c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75">
        <f>BJ17</f>
        <v>505500</v>
      </c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>
        <f>CF17</f>
        <v>299901.88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75">
        <f>CF16</f>
        <v>299901.88</v>
      </c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38"/>
      <c r="FJ16" s="38"/>
      <c r="FK16" s="10"/>
    </row>
    <row r="17" spans="1:167" s="11" customFormat="1" ht="18.75" customHeight="1">
      <c r="A17" s="144" t="s">
        <v>49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3"/>
      <c r="AO17" s="143"/>
      <c r="AP17" s="143"/>
      <c r="AQ17" s="143"/>
      <c r="AR17" s="143"/>
      <c r="AS17" s="143"/>
      <c r="AT17" s="133" t="s">
        <v>104</v>
      </c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75">
        <f>BJ18</f>
        <v>505500</v>
      </c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>
        <f>CF18+CF25+CF22</f>
        <v>299901.88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75">
        <f>CF17</f>
        <v>299901.88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38"/>
      <c r="FI17" s="38"/>
      <c r="FJ17" s="38"/>
      <c r="FK17" s="10"/>
    </row>
    <row r="18" spans="1:167" s="11" customFormat="1" ht="18" customHeight="1">
      <c r="A18" s="142" t="s">
        <v>49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3"/>
      <c r="AO18" s="143"/>
      <c r="AP18" s="143"/>
      <c r="AQ18" s="143"/>
      <c r="AR18" s="143"/>
      <c r="AS18" s="143"/>
      <c r="AT18" s="133" t="s">
        <v>187</v>
      </c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75">
        <v>505500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>
        <f>CF19+CF20+CF21</f>
        <v>293979.78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5">
        <f>CF18</f>
        <v>293979.78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0"/>
    </row>
    <row r="19" spans="1:170" s="4" customFormat="1" ht="15.75" customHeight="1">
      <c r="A19" s="73" t="s">
        <v>49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146"/>
      <c r="AO19" s="146"/>
      <c r="AP19" s="146"/>
      <c r="AQ19" s="146"/>
      <c r="AR19" s="146"/>
      <c r="AS19" s="146"/>
      <c r="AT19" s="76" t="s">
        <v>186</v>
      </c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7">
        <v>0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v>293979.78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7">
        <f>CF19</f>
        <v>293979.78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5"/>
      <c r="FN19" s="5"/>
    </row>
    <row r="20" spans="1:170" s="4" customFormat="1" ht="15.75" customHeight="1">
      <c r="A20" s="73" t="s">
        <v>49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46"/>
      <c r="AO20" s="146"/>
      <c r="AP20" s="146"/>
      <c r="AQ20" s="146"/>
      <c r="AR20" s="146"/>
      <c r="AS20" s="146"/>
      <c r="AT20" s="76" t="s">
        <v>205</v>
      </c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7">
        <v>0</v>
      </c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>
        <v>0</v>
      </c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7">
        <f aca="true" t="shared" si="0" ref="EE20:EE27">CF20</f>
        <v>0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5"/>
      <c r="FN20" s="5"/>
    </row>
    <row r="21" spans="1:170" s="4" customFormat="1" ht="15.75" customHeight="1">
      <c r="A21" s="73" t="s">
        <v>49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146"/>
      <c r="AO21" s="146"/>
      <c r="AP21" s="146"/>
      <c r="AQ21" s="146"/>
      <c r="AR21" s="146"/>
      <c r="AS21" s="146"/>
      <c r="AT21" s="76" t="s">
        <v>256</v>
      </c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7">
        <v>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>
        <v>0</v>
      </c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7">
        <f>CF21</f>
        <v>0</v>
      </c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5"/>
      <c r="FN21" s="5"/>
    </row>
    <row r="22" spans="1:170" s="11" customFormat="1" ht="15.75" customHeight="1">
      <c r="A22" s="142" t="s">
        <v>49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3"/>
      <c r="AO22" s="143"/>
      <c r="AP22" s="143"/>
      <c r="AQ22" s="143"/>
      <c r="AR22" s="143"/>
      <c r="AS22" s="143"/>
      <c r="AT22" s="133" t="s">
        <v>245</v>
      </c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75">
        <v>0</v>
      </c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>
        <f>CF23+CF24</f>
        <v>1055</v>
      </c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75">
        <f t="shared" si="0"/>
        <v>1055</v>
      </c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0"/>
      <c r="FN22" s="10"/>
    </row>
    <row r="23" spans="1:170" s="4" customFormat="1" ht="15.75" customHeight="1">
      <c r="A23" s="73" t="s">
        <v>49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146"/>
      <c r="AO23" s="146"/>
      <c r="AP23" s="146"/>
      <c r="AQ23" s="146"/>
      <c r="AR23" s="146"/>
      <c r="AS23" s="146"/>
      <c r="AT23" s="76" t="s">
        <v>244</v>
      </c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7">
        <v>0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>
        <v>1055</v>
      </c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7">
        <f t="shared" si="0"/>
        <v>1055</v>
      </c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5"/>
      <c r="FN23" s="5"/>
    </row>
    <row r="24" spans="1:170" s="4" customFormat="1" ht="15.75" customHeight="1">
      <c r="A24" s="73" t="s">
        <v>49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146"/>
      <c r="AO24" s="146"/>
      <c r="AP24" s="146"/>
      <c r="AQ24" s="146"/>
      <c r="AR24" s="146"/>
      <c r="AS24" s="146"/>
      <c r="AT24" s="76" t="s">
        <v>272</v>
      </c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7">
        <v>0</v>
      </c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>
        <v>0</v>
      </c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7">
        <f>CF24</f>
        <v>0</v>
      </c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5"/>
      <c r="FN24" s="5"/>
    </row>
    <row r="25" spans="1:170" s="11" customFormat="1" ht="15.75" customHeight="1">
      <c r="A25" s="142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O25" s="143"/>
      <c r="AP25" s="143"/>
      <c r="AQ25" s="143"/>
      <c r="AR25" s="143"/>
      <c r="AS25" s="143"/>
      <c r="AT25" s="133" t="s">
        <v>232</v>
      </c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75">
        <v>0</v>
      </c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>
        <f>CF26+CF27+CF28</f>
        <v>4867.1</v>
      </c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75">
        <f t="shared" si="0"/>
        <v>4867.1</v>
      </c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0"/>
      <c r="FN25" s="10"/>
    </row>
    <row r="26" spans="1:170" s="4" customFormat="1" ht="15.75" customHeight="1">
      <c r="A26" s="73" t="s">
        <v>49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146"/>
      <c r="AO26" s="146"/>
      <c r="AP26" s="146"/>
      <c r="AQ26" s="146"/>
      <c r="AR26" s="146"/>
      <c r="AS26" s="146"/>
      <c r="AT26" s="76" t="s">
        <v>206</v>
      </c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7">
        <v>0</v>
      </c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>
        <v>4363.22</v>
      </c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7">
        <f t="shared" si="0"/>
        <v>4363.22</v>
      </c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3"/>
      <c r="FK26" s="5"/>
      <c r="FN26" s="5"/>
    </row>
    <row r="27" spans="1:170" s="4" customFormat="1" ht="15.75" customHeight="1">
      <c r="A27" s="73" t="s">
        <v>49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146"/>
      <c r="AO27" s="146"/>
      <c r="AP27" s="146"/>
      <c r="AQ27" s="146"/>
      <c r="AR27" s="146"/>
      <c r="AS27" s="146"/>
      <c r="AT27" s="76" t="s">
        <v>207</v>
      </c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7">
        <v>0</v>
      </c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>
        <v>20.58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7">
        <f t="shared" si="0"/>
        <v>20.58</v>
      </c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5"/>
      <c r="FN27" s="5"/>
    </row>
    <row r="28" spans="1:170" s="4" customFormat="1" ht="15.75" customHeight="1">
      <c r="A28" s="73" t="s">
        <v>49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146"/>
      <c r="AO28" s="146"/>
      <c r="AP28" s="146"/>
      <c r="AQ28" s="146"/>
      <c r="AR28" s="146"/>
      <c r="AS28" s="146"/>
      <c r="AT28" s="76" t="s">
        <v>259</v>
      </c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7">
        <v>0</v>
      </c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>
        <v>483.3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7">
        <f>CF28</f>
        <v>483.3</v>
      </c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5"/>
      <c r="FN28" s="5"/>
    </row>
    <row r="29" spans="1:167" s="4" customFormat="1" ht="23.25" customHeight="1">
      <c r="A29" s="141" t="s">
        <v>146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3"/>
      <c r="AO29" s="143"/>
      <c r="AP29" s="143"/>
      <c r="AQ29" s="143"/>
      <c r="AR29" s="143"/>
      <c r="AS29" s="143"/>
      <c r="AT29" s="133" t="s">
        <v>105</v>
      </c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75">
        <f>BJ30+BJ49</f>
        <v>559800</v>
      </c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>
        <f>CF30+CF49</f>
        <v>217825.84999999998</v>
      </c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5">
        <f aca="true" t="shared" si="1" ref="EE29:EE39">CF29</f>
        <v>217825.84999999998</v>
      </c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39"/>
      <c r="FJ29" s="39"/>
      <c r="FK29" s="5"/>
    </row>
    <row r="30" spans="1:175" s="4" customFormat="1" ht="34.5" customHeight="1">
      <c r="A30" s="142" t="s">
        <v>154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3"/>
      <c r="AO30" s="143"/>
      <c r="AP30" s="143"/>
      <c r="AQ30" s="143"/>
      <c r="AR30" s="143"/>
      <c r="AS30" s="143"/>
      <c r="AT30" s="133" t="s">
        <v>152</v>
      </c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75">
        <f>BJ31+BJ38</f>
        <v>248700</v>
      </c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>
        <f>CF31+CF38+CF46</f>
        <v>161108.89999999997</v>
      </c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5">
        <f t="shared" si="1"/>
        <v>161108.89999999997</v>
      </c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39"/>
      <c r="FJ30" s="39"/>
      <c r="FK30" s="5"/>
      <c r="FS30" s="5"/>
    </row>
    <row r="31" spans="1:167" s="11" customFormat="1" ht="46.5" customHeight="1">
      <c r="A31" s="142" t="s">
        <v>155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  <c r="AO31" s="143"/>
      <c r="AP31" s="143"/>
      <c r="AQ31" s="143"/>
      <c r="AR31" s="143"/>
      <c r="AS31" s="143"/>
      <c r="AT31" s="133" t="s">
        <v>188</v>
      </c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75">
        <f>BJ32+BJ33+BJ34+BJ37</f>
        <v>199900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>
        <f>CF32+CF36</f>
        <v>126856.4</v>
      </c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75">
        <f t="shared" si="1"/>
        <v>126856.4</v>
      </c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0"/>
    </row>
    <row r="32" spans="1:167" s="4" customFormat="1" ht="33" customHeight="1">
      <c r="A32" s="73" t="s">
        <v>155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146"/>
      <c r="AO32" s="146"/>
      <c r="AP32" s="146"/>
      <c r="AQ32" s="146"/>
      <c r="AR32" s="146"/>
      <c r="AS32" s="146"/>
      <c r="AT32" s="76" t="s">
        <v>189</v>
      </c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7">
        <v>199900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>
        <f>CF33+CF34+CF35</f>
        <v>130184.15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7">
        <f t="shared" si="1"/>
        <v>130184.15</v>
      </c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5"/>
    </row>
    <row r="33" spans="1:167" s="11" customFormat="1" ht="34.5" customHeight="1">
      <c r="A33" s="73" t="s">
        <v>155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143"/>
      <c r="AO33" s="272"/>
      <c r="AP33" s="272"/>
      <c r="AQ33" s="272"/>
      <c r="AR33" s="272"/>
      <c r="AS33" s="272"/>
      <c r="AT33" s="76" t="s">
        <v>183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77">
        <v>0</v>
      </c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>
        <v>128701.92</v>
      </c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77">
        <f t="shared" si="1"/>
        <v>128701.92</v>
      </c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38"/>
      <c r="FI33" s="38"/>
      <c r="FJ33" s="38"/>
      <c r="FK33" s="10"/>
    </row>
    <row r="34" spans="1:167" s="4" customFormat="1" ht="36.75" customHeight="1">
      <c r="A34" s="73" t="s">
        <v>229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143"/>
      <c r="AO34" s="143"/>
      <c r="AP34" s="143"/>
      <c r="AQ34" s="143"/>
      <c r="AR34" s="143"/>
      <c r="AS34" s="143"/>
      <c r="AT34" s="76" t="s">
        <v>220</v>
      </c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77">
        <v>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>
        <v>1032.23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8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78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77">
        <f t="shared" si="1"/>
        <v>1032.23</v>
      </c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83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39"/>
      <c r="FI34" s="39"/>
      <c r="FJ34" s="39"/>
      <c r="FK34" s="5"/>
    </row>
    <row r="35" spans="1:167" s="4" customFormat="1" ht="36.75" customHeight="1">
      <c r="A35" s="73" t="s">
        <v>229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143"/>
      <c r="AO35" s="143"/>
      <c r="AP35" s="143"/>
      <c r="AQ35" s="143"/>
      <c r="AR35" s="143"/>
      <c r="AS35" s="143"/>
      <c r="AT35" s="76" t="s">
        <v>287</v>
      </c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77">
        <v>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>
        <v>450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8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78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77">
        <f>CF35</f>
        <v>450</v>
      </c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83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39"/>
      <c r="FI35" s="39"/>
      <c r="FJ35" s="39"/>
      <c r="FK35" s="5"/>
    </row>
    <row r="36" spans="1:167" s="4" customFormat="1" ht="53.25" customHeight="1">
      <c r="A36" s="73" t="s">
        <v>228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143"/>
      <c r="AO36" s="143"/>
      <c r="AP36" s="143"/>
      <c r="AQ36" s="143"/>
      <c r="AR36" s="143"/>
      <c r="AS36" s="143"/>
      <c r="AT36" s="76" t="s">
        <v>246</v>
      </c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7">
        <v>0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>
        <v>-3327.75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8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78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77">
        <f t="shared" si="1"/>
        <v>-3327.75</v>
      </c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83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39"/>
      <c r="FI36" s="39"/>
      <c r="FJ36" s="39"/>
      <c r="FK36" s="5"/>
    </row>
    <row r="37" spans="1:167" s="4" customFormat="1" ht="53.25" customHeight="1">
      <c r="A37" s="73" t="s">
        <v>228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143"/>
      <c r="AO37" s="143"/>
      <c r="AP37" s="143"/>
      <c r="AQ37" s="143"/>
      <c r="AR37" s="143"/>
      <c r="AS37" s="143"/>
      <c r="AT37" s="76" t="s">
        <v>221</v>
      </c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7">
        <v>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>
        <v>0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8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78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77">
        <f t="shared" si="1"/>
        <v>0</v>
      </c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83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39"/>
      <c r="FI37" s="39"/>
      <c r="FJ37" s="39"/>
      <c r="FK37" s="5"/>
    </row>
    <row r="38" spans="1:167" s="4" customFormat="1" ht="55.5" customHeight="1">
      <c r="A38" s="142" t="s">
        <v>156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3"/>
      <c r="AO38" s="143"/>
      <c r="AP38" s="143"/>
      <c r="AQ38" s="143"/>
      <c r="AR38" s="143"/>
      <c r="AS38" s="143"/>
      <c r="AT38" s="133" t="s">
        <v>191</v>
      </c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75">
        <f>BJ39</f>
        <v>48800</v>
      </c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>
        <f>CF39+CF42+CF45</f>
        <v>24245.14</v>
      </c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8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78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77">
        <f t="shared" si="1"/>
        <v>24245.14</v>
      </c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83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39"/>
      <c r="FI38" s="39"/>
      <c r="FJ38" s="39"/>
      <c r="FK38" s="5"/>
    </row>
    <row r="39" spans="1:167" s="11" customFormat="1" ht="35.25" customHeight="1">
      <c r="A39" s="73" t="s">
        <v>177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143"/>
      <c r="AO39" s="143"/>
      <c r="AP39" s="143"/>
      <c r="AQ39" s="143"/>
      <c r="AR39" s="143"/>
      <c r="AS39" s="143"/>
      <c r="AT39" s="76" t="s">
        <v>190</v>
      </c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7">
        <v>48800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>
        <f>CF40+CF41</f>
        <v>25949.95</v>
      </c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7">
        <f t="shared" si="1"/>
        <v>25949.95</v>
      </c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185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7"/>
      <c r="FK39" s="10"/>
    </row>
    <row r="40" spans="1:167" s="11" customFormat="1" ht="37.5" customHeight="1">
      <c r="A40" s="73" t="s">
        <v>177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143"/>
      <c r="AO40" s="143"/>
      <c r="AP40" s="143"/>
      <c r="AQ40" s="143"/>
      <c r="AR40" s="143"/>
      <c r="AS40" s="143"/>
      <c r="AT40" s="76" t="s">
        <v>208</v>
      </c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7">
        <v>0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>
        <v>25946.02</v>
      </c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7">
        <f aca="true" t="shared" si="2" ref="EE40:EE46">CF40</f>
        <v>25946.02</v>
      </c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185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7"/>
      <c r="FK40" s="10"/>
    </row>
    <row r="41" spans="1:167" s="11" customFormat="1" ht="37.5" customHeight="1">
      <c r="A41" s="73" t="s">
        <v>177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143"/>
      <c r="AO41" s="143"/>
      <c r="AP41" s="143"/>
      <c r="AQ41" s="143"/>
      <c r="AR41" s="143"/>
      <c r="AS41" s="143"/>
      <c r="AT41" s="76" t="s">
        <v>242</v>
      </c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7">
        <v>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>
        <v>3.93</v>
      </c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7">
        <f t="shared" si="2"/>
        <v>3.93</v>
      </c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185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7"/>
      <c r="FK41" s="10"/>
    </row>
    <row r="42" spans="1:167" s="11" customFormat="1" ht="54" customHeight="1">
      <c r="A42" s="73" t="s">
        <v>227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143"/>
      <c r="AO42" s="143"/>
      <c r="AP42" s="143"/>
      <c r="AQ42" s="143"/>
      <c r="AR42" s="143"/>
      <c r="AS42" s="143"/>
      <c r="AT42" s="76" t="s">
        <v>223</v>
      </c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7">
        <v>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>
        <f>CF43+CF44+CF45</f>
        <v>-1704.81</v>
      </c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7">
        <f t="shared" si="2"/>
        <v>-1704.81</v>
      </c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185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7"/>
      <c r="FK42" s="10"/>
    </row>
    <row r="43" spans="1:167" s="11" customFormat="1" ht="56.25" customHeight="1">
      <c r="A43" s="224" t="s">
        <v>227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6"/>
      <c r="AN43" s="143"/>
      <c r="AO43" s="143"/>
      <c r="AP43" s="143"/>
      <c r="AQ43" s="143"/>
      <c r="AR43" s="143"/>
      <c r="AS43" s="143"/>
      <c r="AT43" s="76" t="s">
        <v>222</v>
      </c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7">
        <v>0</v>
      </c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>
        <v>-113.03</v>
      </c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7">
        <f t="shared" si="2"/>
        <v>-113.03</v>
      </c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185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7"/>
      <c r="FK43" s="10"/>
    </row>
    <row r="44" spans="1:167" s="11" customFormat="1" ht="75" customHeight="1">
      <c r="A44" s="73" t="s">
        <v>231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143"/>
      <c r="AO44" s="143"/>
      <c r="AP44" s="143"/>
      <c r="AQ44" s="143"/>
      <c r="AR44" s="143"/>
      <c r="AS44" s="143"/>
      <c r="AT44" s="76" t="s">
        <v>224</v>
      </c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7">
        <v>0</v>
      </c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>
        <v>-1591.78</v>
      </c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7">
        <f t="shared" si="2"/>
        <v>-1591.78</v>
      </c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185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7"/>
      <c r="FK44" s="10"/>
    </row>
    <row r="45" spans="1:167" s="11" customFormat="1" ht="72" customHeight="1">
      <c r="A45" s="73" t="s">
        <v>230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143"/>
      <c r="AO45" s="143"/>
      <c r="AP45" s="143"/>
      <c r="AQ45" s="143"/>
      <c r="AR45" s="143"/>
      <c r="AS45" s="143"/>
      <c r="AT45" s="76" t="s">
        <v>225</v>
      </c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7">
        <v>0</v>
      </c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>
        <v>0</v>
      </c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7">
        <f t="shared" si="2"/>
        <v>0</v>
      </c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185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7"/>
      <c r="FK45" s="10"/>
    </row>
    <row r="46" spans="1:167" s="11" customFormat="1" ht="38.25" customHeight="1">
      <c r="A46" s="142" t="s">
        <v>247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3"/>
      <c r="AO46" s="143"/>
      <c r="AP46" s="143"/>
      <c r="AQ46" s="143"/>
      <c r="AR46" s="143"/>
      <c r="AS46" s="143"/>
      <c r="AT46" s="133" t="s">
        <v>249</v>
      </c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75">
        <f>BJ47</f>
        <v>0</v>
      </c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>
        <f>CF47+CF48</f>
        <v>10007.36</v>
      </c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75">
        <f t="shared" si="2"/>
        <v>10007.36</v>
      </c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185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7"/>
      <c r="FK46" s="10"/>
    </row>
    <row r="47" spans="1:167" s="11" customFormat="1" ht="38.25" customHeight="1">
      <c r="A47" s="73" t="s">
        <v>247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143"/>
      <c r="AO47" s="143"/>
      <c r="AP47" s="143"/>
      <c r="AQ47" s="143"/>
      <c r="AR47" s="143"/>
      <c r="AS47" s="143"/>
      <c r="AT47" s="76" t="s">
        <v>248</v>
      </c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7">
        <v>0</v>
      </c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>
        <v>9973.45</v>
      </c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7">
        <f aca="true" t="shared" si="3" ref="EE47:EE60">CF47</f>
        <v>9973.45</v>
      </c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185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7"/>
      <c r="FK47" s="10"/>
    </row>
    <row r="48" spans="1:167" s="11" customFormat="1" ht="38.25" customHeight="1">
      <c r="A48" s="73" t="s">
        <v>247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143"/>
      <c r="AO48" s="143"/>
      <c r="AP48" s="143"/>
      <c r="AQ48" s="143"/>
      <c r="AR48" s="143"/>
      <c r="AS48" s="143"/>
      <c r="AT48" s="76" t="s">
        <v>248</v>
      </c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7">
        <v>0</v>
      </c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>
        <v>33.91</v>
      </c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7">
        <f>CF48</f>
        <v>33.91</v>
      </c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185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7"/>
      <c r="FK48" s="10"/>
    </row>
    <row r="49" spans="1:167" s="11" customFormat="1" ht="18.75" customHeight="1">
      <c r="A49" s="227" t="s">
        <v>162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143"/>
      <c r="AO49" s="143"/>
      <c r="AP49" s="143"/>
      <c r="AQ49" s="143"/>
      <c r="AR49" s="143"/>
      <c r="AS49" s="143"/>
      <c r="AT49" s="133" t="s">
        <v>192</v>
      </c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75">
        <f>BJ50</f>
        <v>311100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>
        <f>CF50+CF53+CF52</f>
        <v>56716.95</v>
      </c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75">
        <f t="shared" si="3"/>
        <v>56716.95</v>
      </c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185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7"/>
      <c r="FK49" s="10"/>
    </row>
    <row r="50" spans="1:167" s="11" customFormat="1" ht="19.5" customHeight="1">
      <c r="A50" s="259" t="s">
        <v>162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143"/>
      <c r="AO50" s="143"/>
      <c r="AP50" s="143"/>
      <c r="AQ50" s="143"/>
      <c r="AR50" s="143"/>
      <c r="AS50" s="143"/>
      <c r="AT50" s="76" t="s">
        <v>193</v>
      </c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7">
        <f>BJ51</f>
        <v>311100</v>
      </c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>
        <f>CF51</f>
        <v>52038.97</v>
      </c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75">
        <f t="shared" si="3"/>
        <v>52038.97</v>
      </c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38"/>
      <c r="FI50" s="38"/>
      <c r="FJ50" s="38"/>
      <c r="FK50" s="10"/>
    </row>
    <row r="51" spans="1:167" s="11" customFormat="1" ht="19.5" customHeight="1">
      <c r="A51" s="259" t="s">
        <v>162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143"/>
      <c r="AO51" s="143"/>
      <c r="AP51" s="143"/>
      <c r="AQ51" s="143"/>
      <c r="AR51" s="143"/>
      <c r="AS51" s="143"/>
      <c r="AT51" s="76" t="s">
        <v>233</v>
      </c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7">
        <v>311100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>
        <v>52038.97</v>
      </c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75">
        <f t="shared" si="3"/>
        <v>52038.97</v>
      </c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38"/>
      <c r="FI51" s="38"/>
      <c r="FJ51" s="38"/>
      <c r="FK51" s="10"/>
    </row>
    <row r="52" spans="1:167" s="11" customFormat="1" ht="17.25" customHeight="1">
      <c r="A52" s="259" t="s">
        <v>162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143"/>
      <c r="AO52" s="143"/>
      <c r="AP52" s="143"/>
      <c r="AQ52" s="143"/>
      <c r="AR52" s="143"/>
      <c r="AS52" s="143"/>
      <c r="AT52" s="76" t="s">
        <v>288</v>
      </c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7">
        <v>0</v>
      </c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>
        <v>4677.98</v>
      </c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75">
        <f>CF52</f>
        <v>4677.98</v>
      </c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38"/>
      <c r="FI52" s="38"/>
      <c r="FJ52" s="38"/>
      <c r="FK52" s="10"/>
    </row>
    <row r="53" spans="1:167" s="11" customFormat="1" ht="17.25" customHeight="1">
      <c r="A53" s="259" t="s">
        <v>162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143"/>
      <c r="AO53" s="143"/>
      <c r="AP53" s="143"/>
      <c r="AQ53" s="143"/>
      <c r="AR53" s="143"/>
      <c r="AS53" s="143"/>
      <c r="AT53" s="76" t="s">
        <v>209</v>
      </c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7">
        <v>0</v>
      </c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>
        <v>0</v>
      </c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75">
        <f t="shared" si="3"/>
        <v>0</v>
      </c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38"/>
      <c r="FI53" s="38"/>
      <c r="FJ53" s="38"/>
      <c r="FK53" s="10"/>
    </row>
    <row r="54" spans="1:167" s="4" customFormat="1" ht="16.5" customHeight="1">
      <c r="A54" s="141" t="s">
        <v>147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6"/>
      <c r="AO54" s="146"/>
      <c r="AP54" s="146"/>
      <c r="AQ54" s="146"/>
      <c r="AR54" s="146"/>
      <c r="AS54" s="146"/>
      <c r="AT54" s="133" t="s">
        <v>107</v>
      </c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77">
        <f>BJ55+BJ59</f>
        <v>1460500</v>
      </c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75">
        <f>CF55+CF59</f>
        <v>410158.01</v>
      </c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5">
        <f t="shared" si="3"/>
        <v>410158.01</v>
      </c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39"/>
      <c r="FI54" s="39"/>
      <c r="FJ54" s="39"/>
      <c r="FK54" s="5"/>
    </row>
    <row r="55" spans="1:167" s="4" customFormat="1" ht="18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3"/>
      <c r="AO55" s="143"/>
      <c r="AP55" s="143"/>
      <c r="AQ55" s="143"/>
      <c r="AR55" s="143"/>
      <c r="AS55" s="143"/>
      <c r="AT55" s="133" t="s">
        <v>108</v>
      </c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75">
        <f>BJ56</f>
        <v>336200</v>
      </c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>
        <f>CF56</f>
        <v>48236.11</v>
      </c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5">
        <f t="shared" si="3"/>
        <v>48236.11</v>
      </c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39"/>
      <c r="FI55" s="39"/>
      <c r="FJ55" s="39"/>
      <c r="FK55" s="5"/>
    </row>
    <row r="56" spans="1:167" s="11" customFormat="1" ht="37.5" customHeight="1">
      <c r="A56" s="142" t="s">
        <v>173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3"/>
      <c r="AO56" s="143"/>
      <c r="AP56" s="143"/>
      <c r="AQ56" s="143"/>
      <c r="AR56" s="143"/>
      <c r="AS56" s="143"/>
      <c r="AT56" s="133" t="s">
        <v>87</v>
      </c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75">
        <v>336200</v>
      </c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>
        <f>CF57+CF58</f>
        <v>48236.11</v>
      </c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5">
        <f t="shared" si="3"/>
        <v>48236.11</v>
      </c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185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87"/>
      <c r="FK56" s="10"/>
    </row>
    <row r="57" spans="1:167" s="4" customFormat="1" ht="18.75" customHeight="1">
      <c r="A57" s="137" t="s">
        <v>106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46"/>
      <c r="AO57" s="146"/>
      <c r="AP57" s="146"/>
      <c r="AQ57" s="146"/>
      <c r="AR57" s="146"/>
      <c r="AS57" s="146"/>
      <c r="AT57" s="76" t="s">
        <v>88</v>
      </c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7">
        <v>0</v>
      </c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>
        <v>47906.76</v>
      </c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7">
        <f t="shared" si="3"/>
        <v>47906.76</v>
      </c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188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189"/>
      <c r="FI57" s="189"/>
      <c r="FJ57" s="190"/>
      <c r="FK57" s="5"/>
    </row>
    <row r="58" spans="1:167" s="4" customFormat="1" ht="18" customHeight="1">
      <c r="A58" s="137" t="s">
        <v>106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46"/>
      <c r="AO58" s="146"/>
      <c r="AP58" s="146"/>
      <c r="AQ58" s="146"/>
      <c r="AR58" s="146"/>
      <c r="AS58" s="146"/>
      <c r="AT58" s="76" t="s">
        <v>202</v>
      </c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7">
        <v>0</v>
      </c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>
        <v>329.35</v>
      </c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7">
        <f t="shared" si="3"/>
        <v>329.35</v>
      </c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188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90"/>
      <c r="FK58" s="5"/>
    </row>
    <row r="59" spans="1:167" s="11" customFormat="1" ht="21.75" customHeight="1">
      <c r="A59" s="141" t="s">
        <v>89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3"/>
      <c r="AO59" s="143"/>
      <c r="AP59" s="143"/>
      <c r="AQ59" s="143"/>
      <c r="AR59" s="143"/>
      <c r="AS59" s="143"/>
      <c r="AT59" s="133" t="s">
        <v>138</v>
      </c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75">
        <f>BJ61+BJ66</f>
        <v>1124300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>
        <f>CF61+CF65</f>
        <v>361921.9</v>
      </c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75">
        <f t="shared" si="3"/>
        <v>361921.9</v>
      </c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185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7"/>
      <c r="FK59" s="10"/>
    </row>
    <row r="60" spans="1:167" s="11" customFormat="1" ht="18" customHeight="1">
      <c r="A60" s="141" t="s">
        <v>164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3"/>
      <c r="AO60" s="143"/>
      <c r="AP60" s="143"/>
      <c r="AQ60" s="143"/>
      <c r="AR60" s="143"/>
      <c r="AS60" s="143"/>
      <c r="AT60" s="133" t="s">
        <v>109</v>
      </c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75">
        <f>BJ61</f>
        <v>846300</v>
      </c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>
        <f>CF61</f>
        <v>36916.41</v>
      </c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75">
        <f t="shared" si="3"/>
        <v>36916.41</v>
      </c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38"/>
      <c r="FI60" s="38"/>
      <c r="FJ60" s="38"/>
      <c r="FK60" s="10"/>
    </row>
    <row r="61" spans="1:167" s="11" customFormat="1" ht="19.5" customHeight="1">
      <c r="A61" s="141" t="s">
        <v>165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3"/>
      <c r="AO61" s="143"/>
      <c r="AP61" s="143"/>
      <c r="AQ61" s="143"/>
      <c r="AR61" s="143"/>
      <c r="AS61" s="143"/>
      <c r="AT61" s="133" t="s">
        <v>90</v>
      </c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75">
        <v>846300</v>
      </c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>
        <f>CF62+CF63+CF64</f>
        <v>36916.41</v>
      </c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75">
        <f aca="true" t="shared" si="4" ref="EE61:EE70">CF61</f>
        <v>36916.41</v>
      </c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185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7"/>
      <c r="FK61" s="10"/>
    </row>
    <row r="62" spans="1:167" s="4" customFormat="1" ht="20.25" customHeight="1">
      <c r="A62" s="137" t="s">
        <v>165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46"/>
      <c r="AO62" s="146"/>
      <c r="AP62" s="146"/>
      <c r="AQ62" s="146"/>
      <c r="AR62" s="146"/>
      <c r="AS62" s="146"/>
      <c r="AT62" s="76" t="s">
        <v>91</v>
      </c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7">
        <v>0</v>
      </c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>
        <v>35229.43</v>
      </c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7">
        <f t="shared" si="4"/>
        <v>35229.43</v>
      </c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188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  <c r="FH62" s="189"/>
      <c r="FI62" s="189"/>
      <c r="FJ62" s="190"/>
      <c r="FK62" s="5"/>
    </row>
    <row r="63" spans="1:167" s="4" customFormat="1" ht="18" customHeight="1">
      <c r="A63" s="165" t="s">
        <v>165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7"/>
      <c r="AN63" s="168"/>
      <c r="AO63" s="169"/>
      <c r="AP63" s="169"/>
      <c r="AQ63" s="169"/>
      <c r="AR63" s="169"/>
      <c r="AS63" s="170"/>
      <c r="AT63" s="70" t="s">
        <v>92</v>
      </c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2"/>
      <c r="BJ63" s="82">
        <v>0</v>
      </c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4"/>
      <c r="CF63" s="82">
        <v>1686.98</v>
      </c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4"/>
      <c r="CW63" s="191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3"/>
      <c r="DN63" s="191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3"/>
      <c r="EE63" s="82">
        <f t="shared" si="4"/>
        <v>1686.98</v>
      </c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4"/>
      <c r="ET63" s="188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189"/>
      <c r="FI63" s="189"/>
      <c r="FJ63" s="190"/>
      <c r="FK63" s="5"/>
    </row>
    <row r="64" spans="1:167" s="4" customFormat="1" ht="18.75" customHeight="1">
      <c r="A64" s="165" t="s">
        <v>165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7"/>
      <c r="AN64" s="168"/>
      <c r="AO64" s="169"/>
      <c r="AP64" s="169"/>
      <c r="AQ64" s="169"/>
      <c r="AR64" s="169"/>
      <c r="AS64" s="170"/>
      <c r="AT64" s="70" t="s">
        <v>250</v>
      </c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2"/>
      <c r="BJ64" s="82">
        <v>0</v>
      </c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4"/>
      <c r="CF64" s="82">
        <v>0</v>
      </c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4"/>
      <c r="CW64" s="191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3"/>
      <c r="DN64" s="191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3"/>
      <c r="EE64" s="82">
        <f>CF64</f>
        <v>0</v>
      </c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4"/>
      <c r="ET64" s="188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90"/>
      <c r="FK64" s="5"/>
    </row>
    <row r="65" spans="1:167" s="4" customFormat="1" ht="18" customHeight="1">
      <c r="A65" s="141" t="s">
        <v>166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6"/>
      <c r="AO65" s="146"/>
      <c r="AP65" s="146"/>
      <c r="AQ65" s="146"/>
      <c r="AR65" s="146"/>
      <c r="AS65" s="146"/>
      <c r="AT65" s="133" t="s">
        <v>110</v>
      </c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75">
        <f>BJ66</f>
        <v>278000</v>
      </c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>
        <f>CF66</f>
        <v>325005.49</v>
      </c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75">
        <f t="shared" si="4"/>
        <v>325005.49</v>
      </c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183"/>
      <c r="EU65" s="183"/>
      <c r="EV65" s="183"/>
      <c r="EW65" s="183"/>
      <c r="EX65" s="183"/>
      <c r="EY65" s="183"/>
      <c r="EZ65" s="183"/>
      <c r="FA65" s="183"/>
      <c r="FB65" s="183"/>
      <c r="FC65" s="183"/>
      <c r="FD65" s="183"/>
      <c r="FE65" s="183"/>
      <c r="FF65" s="183"/>
      <c r="FG65" s="183"/>
      <c r="FH65" s="39"/>
      <c r="FI65" s="39"/>
      <c r="FJ65" s="39"/>
      <c r="FK65" s="5"/>
    </row>
    <row r="66" spans="1:167" s="11" customFormat="1" ht="19.5" customHeight="1">
      <c r="A66" s="141" t="s">
        <v>166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3"/>
      <c r="AO66" s="143"/>
      <c r="AP66" s="143"/>
      <c r="AQ66" s="143"/>
      <c r="AR66" s="143"/>
      <c r="AS66" s="143"/>
      <c r="AT66" s="133" t="s">
        <v>93</v>
      </c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75">
        <v>278000</v>
      </c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>
        <f>CF67+CF68+CF69</f>
        <v>325005.49</v>
      </c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75">
        <f t="shared" si="4"/>
        <v>325005.49</v>
      </c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185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7"/>
      <c r="FK66" s="10"/>
    </row>
    <row r="67" spans="1:167" s="4" customFormat="1" ht="20.25" customHeight="1">
      <c r="A67" s="137" t="s">
        <v>166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46"/>
      <c r="AO67" s="146"/>
      <c r="AP67" s="146"/>
      <c r="AQ67" s="146"/>
      <c r="AR67" s="146"/>
      <c r="AS67" s="146"/>
      <c r="AT67" s="76" t="s">
        <v>94</v>
      </c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7">
        <v>0</v>
      </c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>
        <v>315223.25</v>
      </c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7">
        <f t="shared" si="4"/>
        <v>315223.25</v>
      </c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188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190"/>
      <c r="FK67" s="5"/>
    </row>
    <row r="68" spans="1:167" s="4" customFormat="1" ht="18" customHeight="1">
      <c r="A68" s="137" t="s">
        <v>166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46"/>
      <c r="AO68" s="146"/>
      <c r="AP68" s="146"/>
      <c r="AQ68" s="146"/>
      <c r="AR68" s="146"/>
      <c r="AS68" s="146"/>
      <c r="AT68" s="76" t="s">
        <v>234</v>
      </c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7">
        <v>0</v>
      </c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>
        <v>9782.24</v>
      </c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7">
        <f>CF68</f>
        <v>9782.24</v>
      </c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188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89"/>
      <c r="FI68" s="189"/>
      <c r="FJ68" s="190"/>
      <c r="FK68" s="5"/>
    </row>
    <row r="69" spans="1:167" s="4" customFormat="1" ht="18" customHeight="1">
      <c r="A69" s="137" t="s">
        <v>166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46"/>
      <c r="AO69" s="146"/>
      <c r="AP69" s="146"/>
      <c r="AQ69" s="146"/>
      <c r="AR69" s="146"/>
      <c r="AS69" s="146"/>
      <c r="AT69" s="76" t="s">
        <v>255</v>
      </c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7">
        <v>0</v>
      </c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>
        <v>0</v>
      </c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7">
        <f>CF69</f>
        <v>0</v>
      </c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188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89"/>
      <c r="FI69" s="189"/>
      <c r="FJ69" s="190"/>
      <c r="FK69" s="5"/>
    </row>
    <row r="70" spans="1:167" s="11" customFormat="1" ht="19.5" customHeight="1">
      <c r="A70" s="141" t="s">
        <v>148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3"/>
      <c r="AO70" s="143"/>
      <c r="AP70" s="143"/>
      <c r="AQ70" s="143"/>
      <c r="AR70" s="143"/>
      <c r="AS70" s="143"/>
      <c r="AT70" s="133" t="s">
        <v>95</v>
      </c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75">
        <f>BJ71</f>
        <v>37200</v>
      </c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>
        <f>CF71</f>
        <v>12330</v>
      </c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75">
        <f t="shared" si="4"/>
        <v>12330</v>
      </c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185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7"/>
      <c r="FK70" s="10"/>
    </row>
    <row r="71" spans="1:167" s="11" customFormat="1" ht="57.75" customHeight="1">
      <c r="A71" s="73" t="s">
        <v>167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146"/>
      <c r="AO71" s="146"/>
      <c r="AP71" s="146"/>
      <c r="AQ71" s="146"/>
      <c r="AR71" s="146"/>
      <c r="AS71" s="146"/>
      <c r="AT71" s="76" t="s">
        <v>111</v>
      </c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7">
        <f>BJ72</f>
        <v>37200</v>
      </c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>
        <f>CF72</f>
        <v>12330</v>
      </c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77">
        <f>CF71</f>
        <v>12330</v>
      </c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185"/>
      <c r="EU71" s="186"/>
      <c r="EV71" s="186"/>
      <c r="EW71" s="186"/>
      <c r="EX71" s="186"/>
      <c r="EY71" s="186"/>
      <c r="EZ71" s="186"/>
      <c r="FA71" s="186"/>
      <c r="FB71" s="186"/>
      <c r="FC71" s="186"/>
      <c r="FD71" s="186"/>
      <c r="FE71" s="186"/>
      <c r="FF71" s="186"/>
      <c r="FG71" s="186"/>
      <c r="FH71" s="187"/>
      <c r="FI71" s="38"/>
      <c r="FJ71" s="38"/>
      <c r="FK71" s="10"/>
    </row>
    <row r="72" spans="1:167" s="11" customFormat="1" ht="93.75" customHeight="1">
      <c r="A72" s="259" t="s">
        <v>168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146"/>
      <c r="AO72" s="146"/>
      <c r="AP72" s="146"/>
      <c r="AQ72" s="146"/>
      <c r="AR72" s="146"/>
      <c r="AS72" s="146"/>
      <c r="AT72" s="76" t="s">
        <v>184</v>
      </c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7">
        <v>37200</v>
      </c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>
        <f>CF73</f>
        <v>12330</v>
      </c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77">
        <f>CF72</f>
        <v>12330</v>
      </c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185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6"/>
      <c r="FG72" s="186"/>
      <c r="FH72" s="187"/>
      <c r="FI72" s="38"/>
      <c r="FJ72" s="38"/>
      <c r="FK72" s="10"/>
    </row>
    <row r="73" spans="1:167" s="11" customFormat="1" ht="90.75" customHeight="1">
      <c r="A73" s="259" t="s">
        <v>168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146"/>
      <c r="AO73" s="146"/>
      <c r="AP73" s="146"/>
      <c r="AQ73" s="146"/>
      <c r="AR73" s="146"/>
      <c r="AS73" s="146"/>
      <c r="AT73" s="76" t="s">
        <v>100</v>
      </c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7">
        <v>0</v>
      </c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>
        <v>12330</v>
      </c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77">
        <f>CF73</f>
        <v>12330</v>
      </c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185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7"/>
      <c r="FI73" s="38"/>
      <c r="FJ73" s="38"/>
      <c r="FK73" s="10"/>
    </row>
    <row r="74" spans="1:167" s="4" customFormat="1" ht="55.5" customHeight="1">
      <c r="A74" s="227" t="s">
        <v>210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146"/>
      <c r="AO74" s="146"/>
      <c r="AP74" s="146"/>
      <c r="AQ74" s="146"/>
      <c r="AR74" s="146"/>
      <c r="AS74" s="146"/>
      <c r="AT74" s="133" t="s">
        <v>211</v>
      </c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75">
        <v>0</v>
      </c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>
        <f>CF75</f>
        <v>0</v>
      </c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5">
        <f aca="true" t="shared" si="5" ref="EE74:EE79">CF74</f>
        <v>0</v>
      </c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  <c r="FF74" s="183"/>
      <c r="FG74" s="183"/>
      <c r="FH74" s="39"/>
      <c r="FI74" s="39"/>
      <c r="FJ74" s="39"/>
      <c r="FK74" s="5"/>
    </row>
    <row r="75" spans="1:167" s="11" customFormat="1" ht="20.25" customHeight="1">
      <c r="A75" s="141" t="s">
        <v>212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3"/>
      <c r="AO75" s="143"/>
      <c r="AP75" s="143"/>
      <c r="AQ75" s="143"/>
      <c r="AR75" s="143"/>
      <c r="AS75" s="143"/>
      <c r="AT75" s="133" t="s">
        <v>213</v>
      </c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75">
        <v>0</v>
      </c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>
        <f>CF77</f>
        <v>0</v>
      </c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75">
        <f t="shared" si="5"/>
        <v>0</v>
      </c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185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7"/>
      <c r="FK75" s="10"/>
    </row>
    <row r="76" spans="1:167" s="11" customFormat="1" ht="36" customHeight="1">
      <c r="A76" s="142" t="s">
        <v>214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3"/>
      <c r="AO76" s="143"/>
      <c r="AP76" s="143"/>
      <c r="AQ76" s="143"/>
      <c r="AR76" s="143"/>
      <c r="AS76" s="143"/>
      <c r="AT76" s="133" t="s">
        <v>215</v>
      </c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75">
        <v>0</v>
      </c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>
        <f>CF77</f>
        <v>0</v>
      </c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75">
        <f>CF76</f>
        <v>0</v>
      </c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38"/>
      <c r="FI76" s="38"/>
      <c r="FJ76" s="38"/>
      <c r="FK76" s="10"/>
    </row>
    <row r="77" spans="1:167" s="11" customFormat="1" ht="18.75" customHeight="1">
      <c r="A77" s="141" t="s">
        <v>216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3"/>
      <c r="AO77" s="143"/>
      <c r="AP77" s="143"/>
      <c r="AQ77" s="143"/>
      <c r="AR77" s="143"/>
      <c r="AS77" s="143"/>
      <c r="AT77" s="133" t="s">
        <v>217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75">
        <v>0</v>
      </c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>
        <f>CF78+CF79+CF80</f>
        <v>0</v>
      </c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75">
        <f t="shared" si="5"/>
        <v>0</v>
      </c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38"/>
      <c r="FI77" s="38"/>
      <c r="FJ77" s="38"/>
      <c r="FK77" s="10"/>
    </row>
    <row r="78" spans="1:167" s="4" customFormat="1" ht="19.5" customHeight="1">
      <c r="A78" s="137" t="s">
        <v>216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46"/>
      <c r="AO78" s="146"/>
      <c r="AP78" s="146"/>
      <c r="AQ78" s="146"/>
      <c r="AR78" s="146"/>
      <c r="AS78" s="146"/>
      <c r="AT78" s="76" t="s">
        <v>218</v>
      </c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7">
        <v>0</v>
      </c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>
        <v>0</v>
      </c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7">
        <f t="shared" si="5"/>
        <v>0</v>
      </c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188"/>
      <c r="EU78" s="189"/>
      <c r="EV78" s="189"/>
      <c r="EW78" s="189"/>
      <c r="EX78" s="189"/>
      <c r="EY78" s="189"/>
      <c r="EZ78" s="189"/>
      <c r="FA78" s="189"/>
      <c r="FB78" s="189"/>
      <c r="FC78" s="189"/>
      <c r="FD78" s="189"/>
      <c r="FE78" s="189"/>
      <c r="FF78" s="189"/>
      <c r="FG78" s="189"/>
      <c r="FH78" s="189"/>
      <c r="FI78" s="189"/>
      <c r="FJ78" s="190"/>
      <c r="FK78" s="5"/>
    </row>
    <row r="79" spans="1:167" s="4" customFormat="1" ht="21" customHeight="1">
      <c r="A79" s="137" t="s">
        <v>216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46"/>
      <c r="AO79" s="146"/>
      <c r="AP79" s="146"/>
      <c r="AQ79" s="146"/>
      <c r="AR79" s="146"/>
      <c r="AS79" s="146"/>
      <c r="AT79" s="76" t="s">
        <v>219</v>
      </c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7">
        <v>0</v>
      </c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>
        <v>0</v>
      </c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7">
        <f t="shared" si="5"/>
        <v>0</v>
      </c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188"/>
      <c r="EU79" s="189"/>
      <c r="EV79" s="189"/>
      <c r="EW79" s="189"/>
      <c r="EX79" s="189"/>
      <c r="EY79" s="189"/>
      <c r="EZ79" s="189"/>
      <c r="FA79" s="189"/>
      <c r="FB79" s="189"/>
      <c r="FC79" s="189"/>
      <c r="FD79" s="189"/>
      <c r="FE79" s="189"/>
      <c r="FF79" s="189"/>
      <c r="FG79" s="189"/>
      <c r="FH79" s="189"/>
      <c r="FI79" s="189"/>
      <c r="FJ79" s="190"/>
      <c r="FK79" s="5"/>
    </row>
    <row r="80" spans="1:167" s="4" customFormat="1" ht="21" customHeight="1">
      <c r="A80" s="137" t="s">
        <v>216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46"/>
      <c r="AO80" s="146"/>
      <c r="AP80" s="146"/>
      <c r="AQ80" s="146"/>
      <c r="AR80" s="146"/>
      <c r="AS80" s="146"/>
      <c r="AT80" s="76" t="s">
        <v>268</v>
      </c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7">
        <v>0</v>
      </c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>
        <v>0</v>
      </c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7">
        <f aca="true" t="shared" si="6" ref="EE80:EE101">CF80</f>
        <v>0</v>
      </c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188"/>
      <c r="EU80" s="189"/>
      <c r="EV80" s="189"/>
      <c r="EW80" s="189"/>
      <c r="EX80" s="189"/>
      <c r="EY80" s="189"/>
      <c r="EZ80" s="189"/>
      <c r="FA80" s="189"/>
      <c r="FB80" s="189"/>
      <c r="FC80" s="189"/>
      <c r="FD80" s="189"/>
      <c r="FE80" s="189"/>
      <c r="FF80" s="189"/>
      <c r="FG80" s="189"/>
      <c r="FH80" s="189"/>
      <c r="FI80" s="189"/>
      <c r="FJ80" s="190"/>
      <c r="FK80" s="5"/>
    </row>
    <row r="81" spans="1:167" s="4" customFormat="1" ht="57.75" customHeight="1">
      <c r="A81" s="227" t="s">
        <v>149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146"/>
      <c r="AO81" s="146"/>
      <c r="AP81" s="146"/>
      <c r="AQ81" s="146"/>
      <c r="AR81" s="146"/>
      <c r="AS81" s="146"/>
      <c r="AT81" s="133" t="s">
        <v>112</v>
      </c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75">
        <f>BJ82</f>
        <v>80000</v>
      </c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>
        <f>CF82</f>
        <v>218097.74</v>
      </c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5">
        <f t="shared" si="6"/>
        <v>218097.74</v>
      </c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188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90"/>
      <c r="FI81" s="39"/>
      <c r="FJ81" s="39"/>
      <c r="FK81" s="5"/>
    </row>
    <row r="82" spans="1:167" s="11" customFormat="1" ht="36" customHeight="1">
      <c r="A82" s="227" t="s">
        <v>169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143"/>
      <c r="AO82" s="143"/>
      <c r="AP82" s="143"/>
      <c r="AQ82" s="143"/>
      <c r="AR82" s="143"/>
      <c r="AS82" s="143"/>
      <c r="AT82" s="133" t="s">
        <v>113</v>
      </c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75">
        <f>BJ83+BJ85</f>
        <v>80000</v>
      </c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>
        <f>+CF85+CF83</f>
        <v>218097.74</v>
      </c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75">
        <f t="shared" si="6"/>
        <v>218097.74</v>
      </c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185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7"/>
      <c r="FK82" s="10"/>
    </row>
    <row r="83" spans="1:167" s="11" customFormat="1" ht="18.75" customHeight="1">
      <c r="A83" s="227" t="s">
        <v>114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143"/>
      <c r="AO83" s="143"/>
      <c r="AP83" s="143"/>
      <c r="AQ83" s="143"/>
      <c r="AR83" s="143"/>
      <c r="AS83" s="143"/>
      <c r="AT83" s="133" t="s">
        <v>115</v>
      </c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75">
        <f>BJ84</f>
        <v>80000</v>
      </c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>
        <f>CF84</f>
        <v>158097.74</v>
      </c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75">
        <f t="shared" si="6"/>
        <v>158097.74</v>
      </c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185"/>
      <c r="EU83" s="186"/>
      <c r="EV83" s="186"/>
      <c r="EW83" s="186"/>
      <c r="EX83" s="186"/>
      <c r="EY83" s="186"/>
      <c r="EZ83" s="186"/>
      <c r="FA83" s="186"/>
      <c r="FB83" s="186"/>
      <c r="FC83" s="186"/>
      <c r="FD83" s="186"/>
      <c r="FE83" s="186"/>
      <c r="FF83" s="186"/>
      <c r="FG83" s="186"/>
      <c r="FH83" s="186"/>
      <c r="FI83" s="186"/>
      <c r="FJ83" s="187"/>
      <c r="FK83" s="10"/>
    </row>
    <row r="84" spans="1:167" s="4" customFormat="1" ht="21" customHeight="1">
      <c r="A84" s="137" t="s">
        <v>114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46"/>
      <c r="AO84" s="146"/>
      <c r="AP84" s="146"/>
      <c r="AQ84" s="146"/>
      <c r="AR84" s="146"/>
      <c r="AS84" s="146"/>
      <c r="AT84" s="76" t="s">
        <v>226</v>
      </c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7">
        <v>80000</v>
      </c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>
        <v>158097.74</v>
      </c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7">
        <f t="shared" si="6"/>
        <v>158097.74</v>
      </c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188"/>
      <c r="EU84" s="189"/>
      <c r="EV84" s="189"/>
      <c r="EW84" s="189"/>
      <c r="EX84" s="189"/>
      <c r="EY84" s="189"/>
      <c r="EZ84" s="189"/>
      <c r="FA84" s="189"/>
      <c r="FB84" s="189"/>
      <c r="FC84" s="189"/>
      <c r="FD84" s="189"/>
      <c r="FE84" s="189"/>
      <c r="FF84" s="189"/>
      <c r="FG84" s="189"/>
      <c r="FH84" s="189"/>
      <c r="FI84" s="189"/>
      <c r="FJ84" s="190"/>
      <c r="FK84" s="5"/>
    </row>
    <row r="85" spans="1:167" s="31" customFormat="1" ht="18.75" customHeight="1">
      <c r="A85" s="265" t="s">
        <v>114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4"/>
      <c r="AO85" s="264"/>
      <c r="AP85" s="264"/>
      <c r="AQ85" s="264"/>
      <c r="AR85" s="264"/>
      <c r="AS85" s="264"/>
      <c r="AT85" s="230" t="s">
        <v>277</v>
      </c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93">
        <f>BJ86</f>
        <v>0</v>
      </c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>
        <f>CF86</f>
        <v>60000</v>
      </c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93">
        <f>CF85</f>
        <v>60000</v>
      </c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244"/>
      <c r="EU85" s="245"/>
      <c r="EV85" s="245"/>
      <c r="EW85" s="245"/>
      <c r="EX85" s="245"/>
      <c r="EY85" s="245"/>
      <c r="EZ85" s="245"/>
      <c r="FA85" s="245"/>
      <c r="FB85" s="245"/>
      <c r="FC85" s="245"/>
      <c r="FD85" s="245"/>
      <c r="FE85" s="245"/>
      <c r="FF85" s="245"/>
      <c r="FG85" s="245"/>
      <c r="FH85" s="245"/>
      <c r="FI85" s="245"/>
      <c r="FJ85" s="246"/>
      <c r="FK85" s="30"/>
    </row>
    <row r="86" spans="1:167" s="32" customFormat="1" ht="21" customHeight="1">
      <c r="A86" s="235" t="s">
        <v>114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43"/>
      <c r="AO86" s="243"/>
      <c r="AP86" s="243"/>
      <c r="AQ86" s="243"/>
      <c r="AR86" s="243"/>
      <c r="AS86" s="243"/>
      <c r="AT86" s="92" t="s">
        <v>276</v>
      </c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74">
        <v>0</v>
      </c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>
        <v>60000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74">
        <f>CF86</f>
        <v>60000</v>
      </c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247"/>
      <c r="EU86" s="248"/>
      <c r="EV86" s="248"/>
      <c r="EW86" s="248"/>
      <c r="EX86" s="248"/>
      <c r="EY86" s="248"/>
      <c r="EZ86" s="248"/>
      <c r="FA86" s="248"/>
      <c r="FB86" s="248"/>
      <c r="FC86" s="248"/>
      <c r="FD86" s="248"/>
      <c r="FE86" s="248"/>
      <c r="FF86" s="248"/>
      <c r="FG86" s="248"/>
      <c r="FH86" s="248"/>
      <c r="FI86" s="248"/>
      <c r="FJ86" s="249"/>
      <c r="FK86" s="33"/>
    </row>
    <row r="87" spans="1:167" s="4" customFormat="1" ht="36.75" customHeight="1">
      <c r="A87" s="142" t="s">
        <v>150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3"/>
      <c r="AO87" s="143"/>
      <c r="AP87" s="143"/>
      <c r="AQ87" s="143"/>
      <c r="AR87" s="143"/>
      <c r="AS87" s="143"/>
      <c r="AT87" s="133" t="s">
        <v>117</v>
      </c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75">
        <f>BJ88+BJ90</f>
        <v>27600</v>
      </c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>
        <f>CF88+CF90</f>
        <v>-50024.77</v>
      </c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75">
        <f t="shared" si="6"/>
        <v>-50024.77</v>
      </c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185"/>
      <c r="EU87" s="186"/>
      <c r="EV87" s="186"/>
      <c r="EW87" s="186"/>
      <c r="EX87" s="186"/>
      <c r="EY87" s="186"/>
      <c r="EZ87" s="186"/>
      <c r="FA87" s="186"/>
      <c r="FB87" s="186"/>
      <c r="FC87" s="186"/>
      <c r="FD87" s="186"/>
      <c r="FE87" s="186"/>
      <c r="FF87" s="186"/>
      <c r="FG87" s="186"/>
      <c r="FH87" s="186"/>
      <c r="FI87" s="186"/>
      <c r="FJ87" s="187"/>
      <c r="FK87" s="5"/>
    </row>
    <row r="88" spans="1:176" s="32" customFormat="1" ht="39" customHeight="1">
      <c r="A88" s="260" t="s">
        <v>257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1"/>
      <c r="AL88" s="28"/>
      <c r="AM88" s="28"/>
      <c r="AN88" s="29"/>
      <c r="AO88" s="29"/>
      <c r="AP88" s="29"/>
      <c r="AQ88" s="29"/>
      <c r="AR88" s="29"/>
      <c r="AS88" s="29"/>
      <c r="AT88" s="92" t="s">
        <v>260</v>
      </c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74">
        <f>BJ89</f>
        <v>0</v>
      </c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>
        <f>CF89</f>
        <v>0</v>
      </c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74">
        <f t="shared" si="6"/>
        <v>0</v>
      </c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244"/>
      <c r="EU88" s="245"/>
      <c r="EV88" s="245"/>
      <c r="EW88" s="245"/>
      <c r="EX88" s="245"/>
      <c r="EY88" s="245"/>
      <c r="EZ88" s="245"/>
      <c r="FA88" s="245"/>
      <c r="FB88" s="245"/>
      <c r="FC88" s="245"/>
      <c r="FD88" s="245"/>
      <c r="FE88" s="245"/>
      <c r="FF88" s="245"/>
      <c r="FG88" s="245"/>
      <c r="FH88" s="245"/>
      <c r="FI88" s="245"/>
      <c r="FJ88" s="246"/>
      <c r="FK88" s="30"/>
      <c r="FL88" s="31"/>
      <c r="FM88" s="31"/>
      <c r="FN88" s="31"/>
      <c r="FO88" s="31"/>
      <c r="FP88" s="31"/>
      <c r="FQ88" s="31"/>
      <c r="FR88" s="31"/>
      <c r="FS88" s="31"/>
      <c r="FT88" s="31"/>
    </row>
    <row r="89" spans="1:176" s="32" customFormat="1" ht="40.5" customHeight="1">
      <c r="A89" s="262" t="s">
        <v>258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3"/>
      <c r="AL89" s="28"/>
      <c r="AM89" s="28"/>
      <c r="AN89" s="29"/>
      <c r="AO89" s="29"/>
      <c r="AP89" s="29"/>
      <c r="AQ89" s="29"/>
      <c r="AR89" s="29"/>
      <c r="AS89" s="29"/>
      <c r="AT89" s="92" t="s">
        <v>261</v>
      </c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74">
        <v>0</v>
      </c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>
        <v>0</v>
      </c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74">
        <f t="shared" si="6"/>
        <v>0</v>
      </c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244"/>
      <c r="EU89" s="245"/>
      <c r="EV89" s="245"/>
      <c r="EW89" s="245"/>
      <c r="EX89" s="245"/>
      <c r="EY89" s="245"/>
      <c r="EZ89" s="245"/>
      <c r="FA89" s="245"/>
      <c r="FB89" s="245"/>
      <c r="FC89" s="245"/>
      <c r="FD89" s="245"/>
      <c r="FE89" s="245"/>
      <c r="FF89" s="245"/>
      <c r="FG89" s="245"/>
      <c r="FH89" s="245"/>
      <c r="FI89" s="245"/>
      <c r="FJ89" s="246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11" customFormat="1" ht="38.25" customHeight="1">
      <c r="A90" s="55" t="s">
        <v>131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7"/>
      <c r="AN90" s="168"/>
      <c r="AO90" s="169"/>
      <c r="AP90" s="169"/>
      <c r="AQ90" s="169"/>
      <c r="AR90" s="169"/>
      <c r="AS90" s="170"/>
      <c r="AT90" s="70" t="s">
        <v>102</v>
      </c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2"/>
      <c r="BJ90" s="82">
        <f>BJ91+BJ93</f>
        <v>27600</v>
      </c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4"/>
      <c r="CF90" s="82">
        <f>CF92+CF93+CF94</f>
        <v>-50024.77</v>
      </c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4"/>
      <c r="CW90" s="191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3"/>
      <c r="DN90" s="191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3"/>
      <c r="EE90" s="82">
        <f t="shared" si="6"/>
        <v>-50024.77</v>
      </c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4"/>
      <c r="ET90" s="185"/>
      <c r="EU90" s="186"/>
      <c r="EV90" s="186"/>
      <c r="EW90" s="186"/>
      <c r="EX90" s="186"/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7"/>
      <c r="FK90" s="10"/>
    </row>
    <row r="91" spans="1:167" s="11" customFormat="1" ht="54.75" customHeight="1">
      <c r="A91" s="73" t="s">
        <v>132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146"/>
      <c r="AO91" s="146"/>
      <c r="AP91" s="146"/>
      <c r="AQ91" s="146"/>
      <c r="AR91" s="146"/>
      <c r="AS91" s="146"/>
      <c r="AT91" s="76" t="s">
        <v>116</v>
      </c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7">
        <f>BJ92</f>
        <v>27600</v>
      </c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>
        <f>CF92</f>
        <v>40415.23</v>
      </c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7">
        <f t="shared" si="6"/>
        <v>40415.23</v>
      </c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185"/>
      <c r="EU91" s="186"/>
      <c r="EV91" s="186"/>
      <c r="EW91" s="186"/>
      <c r="EX91" s="186"/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7"/>
      <c r="FK91" s="10"/>
    </row>
    <row r="92" spans="1:167" s="4" customFormat="1" ht="72.75" customHeight="1">
      <c r="A92" s="73" t="s">
        <v>133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146"/>
      <c r="AO92" s="146"/>
      <c r="AP92" s="146"/>
      <c r="AQ92" s="146"/>
      <c r="AR92" s="146"/>
      <c r="AS92" s="146"/>
      <c r="AT92" s="76" t="s">
        <v>194</v>
      </c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7">
        <v>27600</v>
      </c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>
        <v>40415.23</v>
      </c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7">
        <f t="shared" si="6"/>
        <v>40415.23</v>
      </c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188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90"/>
      <c r="FK92" s="5"/>
    </row>
    <row r="93" spans="1:167" s="32" customFormat="1" ht="72.75" customHeight="1">
      <c r="A93" s="242" t="s">
        <v>279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3"/>
      <c r="AO93" s="243"/>
      <c r="AP93" s="243"/>
      <c r="AQ93" s="243"/>
      <c r="AR93" s="243"/>
      <c r="AS93" s="243"/>
      <c r="AT93" s="92" t="s">
        <v>280</v>
      </c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74">
        <f>BJ94</f>
        <v>0</v>
      </c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>
        <v>0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74">
        <f>CF93</f>
        <v>0</v>
      </c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247"/>
      <c r="EU93" s="248"/>
      <c r="EV93" s="248"/>
      <c r="EW93" s="248"/>
      <c r="EX93" s="248"/>
      <c r="EY93" s="248"/>
      <c r="EZ93" s="248"/>
      <c r="FA93" s="248"/>
      <c r="FB93" s="248"/>
      <c r="FC93" s="248"/>
      <c r="FD93" s="248"/>
      <c r="FE93" s="248"/>
      <c r="FF93" s="248"/>
      <c r="FG93" s="248"/>
      <c r="FH93" s="248"/>
      <c r="FI93" s="248"/>
      <c r="FJ93" s="249"/>
      <c r="FK93" s="33"/>
    </row>
    <row r="94" spans="1:167" s="32" customFormat="1" ht="72.75" customHeight="1">
      <c r="A94" s="242" t="s">
        <v>278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3"/>
      <c r="AO94" s="243"/>
      <c r="AP94" s="243"/>
      <c r="AQ94" s="243"/>
      <c r="AR94" s="243"/>
      <c r="AS94" s="243"/>
      <c r="AT94" s="92" t="s">
        <v>281</v>
      </c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74">
        <v>0</v>
      </c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>
        <v>-90440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74">
        <f>CF94</f>
        <v>-90440</v>
      </c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247"/>
      <c r="EU94" s="248"/>
      <c r="EV94" s="248"/>
      <c r="EW94" s="248"/>
      <c r="EX94" s="248"/>
      <c r="EY94" s="248"/>
      <c r="EZ94" s="248"/>
      <c r="FA94" s="248"/>
      <c r="FB94" s="248"/>
      <c r="FC94" s="248"/>
      <c r="FD94" s="248"/>
      <c r="FE94" s="248"/>
      <c r="FF94" s="248"/>
      <c r="FG94" s="248"/>
      <c r="FH94" s="248"/>
      <c r="FI94" s="248"/>
      <c r="FJ94" s="249"/>
      <c r="FK94" s="33"/>
    </row>
    <row r="95" spans="1:167" s="4" customFormat="1" ht="23.25" customHeight="1">
      <c r="A95" s="142" t="s">
        <v>262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3"/>
      <c r="AO95" s="143"/>
      <c r="AP95" s="143"/>
      <c r="AQ95" s="143"/>
      <c r="AR95" s="143"/>
      <c r="AS95" s="143"/>
      <c r="AT95" s="133" t="s">
        <v>265</v>
      </c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75">
        <f>BJ96+BJ100</f>
        <v>200</v>
      </c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>
        <f>CF100+CF96+CF98</f>
        <v>0</v>
      </c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75">
        <f t="shared" si="6"/>
        <v>0</v>
      </c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185"/>
      <c r="EU95" s="186"/>
      <c r="EV95" s="186"/>
      <c r="EW95" s="186"/>
      <c r="EX95" s="186"/>
      <c r="EY95" s="186"/>
      <c r="EZ95" s="186"/>
      <c r="FA95" s="186"/>
      <c r="FB95" s="186"/>
      <c r="FC95" s="186"/>
      <c r="FD95" s="186"/>
      <c r="FE95" s="186"/>
      <c r="FF95" s="186"/>
      <c r="FG95" s="186"/>
      <c r="FH95" s="186"/>
      <c r="FI95" s="186"/>
      <c r="FJ95" s="187"/>
      <c r="FK95" s="5"/>
    </row>
    <row r="96" spans="1:176" s="32" customFormat="1" ht="57" customHeight="1">
      <c r="A96" s="260" t="s">
        <v>270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1"/>
      <c r="AL96" s="28"/>
      <c r="AM96" s="28"/>
      <c r="AN96" s="29"/>
      <c r="AO96" s="29"/>
      <c r="AP96" s="29"/>
      <c r="AQ96" s="29"/>
      <c r="AR96" s="29"/>
      <c r="AS96" s="29"/>
      <c r="AT96" s="92" t="s">
        <v>271</v>
      </c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74">
        <f>BJ97</f>
        <v>0</v>
      </c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>
        <f>CF97</f>
        <v>0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74">
        <f t="shared" si="6"/>
        <v>0</v>
      </c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244"/>
      <c r="EU96" s="245"/>
      <c r="EV96" s="245"/>
      <c r="EW96" s="245"/>
      <c r="EX96" s="245"/>
      <c r="EY96" s="245"/>
      <c r="EZ96" s="245"/>
      <c r="FA96" s="245"/>
      <c r="FB96" s="245"/>
      <c r="FC96" s="245"/>
      <c r="FD96" s="245"/>
      <c r="FE96" s="245"/>
      <c r="FF96" s="245"/>
      <c r="FG96" s="245"/>
      <c r="FH96" s="245"/>
      <c r="FI96" s="245"/>
      <c r="FJ96" s="246"/>
      <c r="FK96" s="30"/>
      <c r="FL96" s="31"/>
      <c r="FM96" s="31"/>
      <c r="FN96" s="31"/>
      <c r="FO96" s="31"/>
      <c r="FP96" s="31"/>
      <c r="FQ96" s="31"/>
      <c r="FR96" s="31"/>
      <c r="FS96" s="31"/>
      <c r="FT96" s="31"/>
    </row>
    <row r="97" spans="1:176" s="32" customFormat="1" ht="57" customHeight="1">
      <c r="A97" s="260" t="s">
        <v>270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1"/>
      <c r="AL97" s="28"/>
      <c r="AM97" s="28"/>
      <c r="AN97" s="29"/>
      <c r="AO97" s="29"/>
      <c r="AP97" s="29"/>
      <c r="AQ97" s="29"/>
      <c r="AR97" s="29"/>
      <c r="AS97" s="29"/>
      <c r="AT97" s="92" t="s">
        <v>269</v>
      </c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74">
        <v>0</v>
      </c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>
        <v>0</v>
      </c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74">
        <f t="shared" si="6"/>
        <v>0</v>
      </c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244"/>
      <c r="EU97" s="245"/>
      <c r="EV97" s="245"/>
      <c r="EW97" s="245"/>
      <c r="EX97" s="245"/>
      <c r="EY97" s="245"/>
      <c r="EZ97" s="245"/>
      <c r="FA97" s="245"/>
      <c r="FB97" s="245"/>
      <c r="FC97" s="245"/>
      <c r="FD97" s="245"/>
      <c r="FE97" s="245"/>
      <c r="FF97" s="245"/>
      <c r="FG97" s="245"/>
      <c r="FH97" s="245"/>
      <c r="FI97" s="245"/>
      <c r="FJ97" s="246"/>
      <c r="FK97" s="30"/>
      <c r="FL97" s="31"/>
      <c r="FM97" s="31"/>
      <c r="FN97" s="31"/>
      <c r="FO97" s="31"/>
      <c r="FP97" s="31"/>
      <c r="FQ97" s="31"/>
      <c r="FR97" s="31"/>
      <c r="FS97" s="31"/>
      <c r="FT97" s="31"/>
    </row>
    <row r="98" spans="1:176" s="32" customFormat="1" ht="56.25" customHeight="1">
      <c r="A98" s="260" t="s">
        <v>284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1"/>
      <c r="AL98" s="28"/>
      <c r="AM98" s="28"/>
      <c r="AN98" s="29"/>
      <c r="AO98" s="29"/>
      <c r="AP98" s="29"/>
      <c r="AQ98" s="29"/>
      <c r="AR98" s="29"/>
      <c r="AS98" s="29"/>
      <c r="AT98" s="92" t="s">
        <v>283</v>
      </c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74">
        <f>BJ99</f>
        <v>0</v>
      </c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>
        <f>CF99</f>
        <v>0</v>
      </c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74">
        <f>CF98</f>
        <v>0</v>
      </c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244"/>
      <c r="EU98" s="245"/>
      <c r="EV98" s="245"/>
      <c r="EW98" s="245"/>
      <c r="EX98" s="245"/>
      <c r="EY98" s="245"/>
      <c r="EZ98" s="245"/>
      <c r="FA98" s="245"/>
      <c r="FB98" s="245"/>
      <c r="FC98" s="245"/>
      <c r="FD98" s="245"/>
      <c r="FE98" s="245"/>
      <c r="FF98" s="245"/>
      <c r="FG98" s="245"/>
      <c r="FH98" s="245"/>
      <c r="FI98" s="245"/>
      <c r="FJ98" s="246"/>
      <c r="FK98" s="30"/>
      <c r="FL98" s="31"/>
      <c r="FM98" s="31"/>
      <c r="FN98" s="31"/>
      <c r="FO98" s="31"/>
      <c r="FP98" s="31"/>
      <c r="FQ98" s="31"/>
      <c r="FR98" s="31"/>
      <c r="FS98" s="31"/>
      <c r="FT98" s="31"/>
    </row>
    <row r="99" spans="1:167" s="32" customFormat="1" ht="72.75" customHeight="1">
      <c r="A99" s="242" t="s">
        <v>285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3"/>
      <c r="AO99" s="243"/>
      <c r="AP99" s="243"/>
      <c r="AQ99" s="243"/>
      <c r="AR99" s="243"/>
      <c r="AS99" s="243"/>
      <c r="AT99" s="92" t="s">
        <v>282</v>
      </c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74">
        <v>0</v>
      </c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>
        <v>0</v>
      </c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74">
        <f>CF99</f>
        <v>0</v>
      </c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247"/>
      <c r="EU99" s="248"/>
      <c r="EV99" s="248"/>
      <c r="EW99" s="248"/>
      <c r="EX99" s="248"/>
      <c r="EY99" s="248"/>
      <c r="EZ99" s="248"/>
      <c r="FA99" s="248"/>
      <c r="FB99" s="248"/>
      <c r="FC99" s="248"/>
      <c r="FD99" s="248"/>
      <c r="FE99" s="248"/>
      <c r="FF99" s="248"/>
      <c r="FG99" s="248"/>
      <c r="FH99" s="248"/>
      <c r="FI99" s="248"/>
      <c r="FJ99" s="249"/>
      <c r="FK99" s="33"/>
    </row>
    <row r="100" spans="1:176" s="32" customFormat="1" ht="39" customHeight="1">
      <c r="A100" s="260" t="s">
        <v>263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1"/>
      <c r="AL100" s="28"/>
      <c r="AM100" s="28"/>
      <c r="AN100" s="29"/>
      <c r="AO100" s="29"/>
      <c r="AP100" s="29"/>
      <c r="AQ100" s="29"/>
      <c r="AR100" s="29"/>
      <c r="AS100" s="29"/>
      <c r="AT100" s="92" t="s">
        <v>267</v>
      </c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74">
        <f>BJ101</f>
        <v>200</v>
      </c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>
        <f>CF101</f>
        <v>0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74">
        <f t="shared" si="6"/>
        <v>0</v>
      </c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244"/>
      <c r="EU100" s="245"/>
      <c r="EV100" s="245"/>
      <c r="EW100" s="245"/>
      <c r="EX100" s="245"/>
      <c r="EY100" s="245"/>
      <c r="EZ100" s="245"/>
      <c r="FA100" s="245"/>
      <c r="FB100" s="245"/>
      <c r="FC100" s="245"/>
      <c r="FD100" s="245"/>
      <c r="FE100" s="245"/>
      <c r="FF100" s="245"/>
      <c r="FG100" s="245"/>
      <c r="FH100" s="245"/>
      <c r="FI100" s="245"/>
      <c r="FJ100" s="246"/>
      <c r="FK100" s="30"/>
      <c r="FL100" s="31"/>
      <c r="FM100" s="31"/>
      <c r="FN100" s="31"/>
      <c r="FO100" s="31"/>
      <c r="FP100" s="31"/>
      <c r="FQ100" s="31"/>
      <c r="FR100" s="31"/>
      <c r="FS100" s="31"/>
      <c r="FT100" s="31"/>
    </row>
    <row r="101" spans="1:167" s="4" customFormat="1" ht="55.5" customHeight="1">
      <c r="A101" s="73" t="s">
        <v>264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146"/>
      <c r="AO101" s="146"/>
      <c r="AP101" s="146"/>
      <c r="AQ101" s="146"/>
      <c r="AR101" s="146"/>
      <c r="AS101" s="146"/>
      <c r="AT101" s="76" t="s">
        <v>266</v>
      </c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7">
        <v>200</v>
      </c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>
        <v>0</v>
      </c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7">
        <f t="shared" si="6"/>
        <v>0</v>
      </c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188"/>
      <c r="EU101" s="189"/>
      <c r="EV101" s="189"/>
      <c r="EW101" s="189"/>
      <c r="EX101" s="189"/>
      <c r="EY101" s="189"/>
      <c r="EZ101" s="189"/>
      <c r="FA101" s="189"/>
      <c r="FB101" s="189"/>
      <c r="FC101" s="189"/>
      <c r="FD101" s="189"/>
      <c r="FE101" s="189"/>
      <c r="FF101" s="189"/>
      <c r="FG101" s="189"/>
      <c r="FH101" s="189"/>
      <c r="FI101" s="189"/>
      <c r="FJ101" s="190"/>
      <c r="FK101" s="5"/>
    </row>
    <row r="102" spans="1:167" s="4" customFormat="1" ht="27" customHeight="1">
      <c r="A102" s="141" t="s">
        <v>235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3"/>
      <c r="AO102" s="143"/>
      <c r="AP102" s="143"/>
      <c r="AQ102" s="143"/>
      <c r="AR102" s="143"/>
      <c r="AS102" s="143"/>
      <c r="AT102" s="133" t="s">
        <v>236</v>
      </c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75">
        <f>BJ104</f>
        <v>0</v>
      </c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>
        <f>CF104</f>
        <v>0</v>
      </c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75">
        <f>EE104</f>
        <v>0</v>
      </c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  <c r="FH102" s="39"/>
      <c r="FI102" s="39"/>
      <c r="FJ102" s="39"/>
      <c r="FK102" s="5"/>
    </row>
    <row r="103" spans="1:167" s="4" customFormat="1" ht="23.25" customHeight="1">
      <c r="A103" s="137" t="s">
        <v>237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43"/>
      <c r="AO103" s="143"/>
      <c r="AP103" s="143"/>
      <c r="AQ103" s="143"/>
      <c r="AR103" s="143"/>
      <c r="AS103" s="143"/>
      <c r="AT103" s="133" t="s">
        <v>238</v>
      </c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75">
        <v>0</v>
      </c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>
        <f>CF104</f>
        <v>0</v>
      </c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75">
        <f aca="true" t="shared" si="7" ref="EE103:EE109">CF103</f>
        <v>0</v>
      </c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5"/>
    </row>
    <row r="104" spans="1:167" s="11" customFormat="1" ht="38.25" customHeight="1">
      <c r="A104" s="73" t="s">
        <v>239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146"/>
      <c r="AO104" s="146"/>
      <c r="AP104" s="146"/>
      <c r="AQ104" s="146"/>
      <c r="AR104" s="146"/>
      <c r="AS104" s="146"/>
      <c r="AT104" s="76" t="s">
        <v>240</v>
      </c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7">
        <v>0</v>
      </c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>
        <v>0</v>
      </c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7">
        <f t="shared" si="7"/>
        <v>0</v>
      </c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184"/>
      <c r="FI104" s="184"/>
      <c r="FJ104" s="184"/>
      <c r="FK104" s="10"/>
    </row>
    <row r="105" spans="1:167" s="11" customFormat="1" ht="22.5" customHeight="1">
      <c r="A105" s="142" t="s">
        <v>151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3"/>
      <c r="AO105" s="143"/>
      <c r="AP105" s="143"/>
      <c r="AQ105" s="143"/>
      <c r="AR105" s="143"/>
      <c r="AS105" s="143"/>
      <c r="AT105" s="133" t="s">
        <v>122</v>
      </c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75">
        <f>BJ106</f>
        <v>5459900</v>
      </c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>
        <f>CF106</f>
        <v>3277600</v>
      </c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75">
        <f t="shared" si="7"/>
        <v>3277600</v>
      </c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185"/>
      <c r="EU105" s="186"/>
      <c r="EV105" s="186"/>
      <c r="EW105" s="186"/>
      <c r="EX105" s="186"/>
      <c r="EY105" s="186"/>
      <c r="EZ105" s="186"/>
      <c r="FA105" s="186"/>
      <c r="FB105" s="186"/>
      <c r="FC105" s="186"/>
      <c r="FD105" s="186"/>
      <c r="FE105" s="186"/>
      <c r="FF105" s="186"/>
      <c r="FG105" s="186"/>
      <c r="FH105" s="186"/>
      <c r="FI105" s="186"/>
      <c r="FJ105" s="187"/>
      <c r="FK105" s="10"/>
    </row>
    <row r="106" spans="1:256" s="11" customFormat="1" ht="57" customHeight="1">
      <c r="A106" s="142" t="s">
        <v>170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3"/>
      <c r="AO106" s="143"/>
      <c r="AP106" s="143"/>
      <c r="AQ106" s="143"/>
      <c r="AR106" s="143"/>
      <c r="AS106" s="143"/>
      <c r="AT106" s="133" t="s">
        <v>96</v>
      </c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75">
        <f>BJ107+BJ110+BJ117+BJ115</f>
        <v>5459900</v>
      </c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>
        <f>CF107+CF110+CF117+CF115</f>
        <v>3277600</v>
      </c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75">
        <f t="shared" si="7"/>
        <v>3277600</v>
      </c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185"/>
      <c r="EU106" s="186"/>
      <c r="EV106" s="186"/>
      <c r="EW106" s="186"/>
      <c r="EX106" s="186"/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187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11" customFormat="1" ht="42" customHeight="1">
      <c r="A107" s="142" t="s">
        <v>123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3"/>
      <c r="AO107" s="143"/>
      <c r="AP107" s="143"/>
      <c r="AQ107" s="143"/>
      <c r="AR107" s="143"/>
      <c r="AS107" s="143"/>
      <c r="AT107" s="133" t="s">
        <v>124</v>
      </c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75">
        <f>BJ109</f>
        <v>4357000</v>
      </c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>
        <f>CF109</f>
        <v>2923000</v>
      </c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75">
        <f t="shared" si="7"/>
        <v>2923000</v>
      </c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185"/>
      <c r="EU107" s="186"/>
      <c r="EV107" s="186"/>
      <c r="EW107" s="186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7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4" customFormat="1" ht="27.75" customHeight="1">
      <c r="A108" s="73" t="s">
        <v>126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146"/>
      <c r="AO108" s="146"/>
      <c r="AP108" s="146"/>
      <c r="AQ108" s="146"/>
      <c r="AR108" s="146"/>
      <c r="AS108" s="146"/>
      <c r="AT108" s="76" t="s">
        <v>125</v>
      </c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7">
        <f>BJ109</f>
        <v>4357000</v>
      </c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>
        <f>CF109</f>
        <v>2923000</v>
      </c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8" t="s">
        <v>119</v>
      </c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7">
        <f t="shared" si="7"/>
        <v>2923000</v>
      </c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188"/>
      <c r="EU108" s="189"/>
      <c r="EV108" s="189"/>
      <c r="EW108" s="189"/>
      <c r="EX108" s="189"/>
      <c r="EY108" s="189"/>
      <c r="EZ108" s="189"/>
      <c r="FA108" s="189"/>
      <c r="FB108" s="189"/>
      <c r="FC108" s="189"/>
      <c r="FD108" s="189"/>
      <c r="FE108" s="189"/>
      <c r="FF108" s="189"/>
      <c r="FG108" s="189"/>
      <c r="FH108" s="189"/>
      <c r="FI108" s="189"/>
      <c r="FJ108" s="190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4" customFormat="1" ht="39" customHeight="1">
      <c r="A109" s="73" t="s">
        <v>127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146"/>
      <c r="AO109" s="146"/>
      <c r="AP109" s="146"/>
      <c r="AQ109" s="146"/>
      <c r="AR109" s="146"/>
      <c r="AS109" s="146"/>
      <c r="AT109" s="76" t="s">
        <v>97</v>
      </c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7">
        <v>4357000</v>
      </c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>
        <v>2923000</v>
      </c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7">
        <f t="shared" si="7"/>
        <v>2923000</v>
      </c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188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89"/>
      <c r="FF109" s="189"/>
      <c r="FG109" s="189"/>
      <c r="FH109" s="189"/>
      <c r="FI109" s="189"/>
      <c r="FJ109" s="190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11" customFormat="1" ht="40.5" customHeight="1">
      <c r="A110" s="142" t="s">
        <v>158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3"/>
      <c r="AO110" s="143"/>
      <c r="AP110" s="143"/>
      <c r="AQ110" s="143"/>
      <c r="AR110" s="143"/>
      <c r="AS110" s="143"/>
      <c r="AT110" s="133" t="s">
        <v>128</v>
      </c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75">
        <f>BJ111+BJ113</f>
        <v>154600</v>
      </c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>
        <f>CF111+CF113</f>
        <v>154600</v>
      </c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75">
        <f aca="true" t="shared" si="8" ref="EE110:EE117">CF110</f>
        <v>154600</v>
      </c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185"/>
      <c r="EU110" s="186"/>
      <c r="EV110" s="186"/>
      <c r="EW110" s="186"/>
      <c r="EX110" s="186"/>
      <c r="EY110" s="186"/>
      <c r="EZ110" s="186"/>
      <c r="FA110" s="186"/>
      <c r="FB110" s="186"/>
      <c r="FC110" s="186"/>
      <c r="FD110" s="186"/>
      <c r="FE110" s="186"/>
      <c r="FF110" s="186"/>
      <c r="FG110" s="186"/>
      <c r="FH110" s="186"/>
      <c r="FI110" s="186"/>
      <c r="FJ110" s="187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11" customFormat="1" ht="42" customHeight="1">
      <c r="A111" s="142" t="s">
        <v>171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3"/>
      <c r="AO111" s="143"/>
      <c r="AP111" s="143"/>
      <c r="AQ111" s="143"/>
      <c r="AR111" s="143"/>
      <c r="AS111" s="143"/>
      <c r="AT111" s="133" t="s">
        <v>157</v>
      </c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75">
        <f>BJ112</f>
        <v>154400</v>
      </c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>
        <f>CF112</f>
        <v>154400</v>
      </c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75">
        <f t="shared" si="8"/>
        <v>154400</v>
      </c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185"/>
      <c r="EU111" s="186"/>
      <c r="EV111" s="186"/>
      <c r="EW111" s="186"/>
      <c r="EX111" s="186"/>
      <c r="EY111" s="186"/>
      <c r="EZ111" s="186"/>
      <c r="FA111" s="186"/>
      <c r="FB111" s="186"/>
      <c r="FC111" s="186"/>
      <c r="FD111" s="186"/>
      <c r="FE111" s="186"/>
      <c r="FF111" s="186"/>
      <c r="FG111" s="186"/>
      <c r="FH111" s="186"/>
      <c r="FI111" s="186"/>
      <c r="FJ111" s="187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15" customFormat="1" ht="42.75" customHeight="1">
      <c r="A112" s="73" t="s">
        <v>171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146"/>
      <c r="AO112" s="146"/>
      <c r="AP112" s="146"/>
      <c r="AQ112" s="146"/>
      <c r="AR112" s="146"/>
      <c r="AS112" s="146"/>
      <c r="AT112" s="76" t="s">
        <v>98</v>
      </c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7">
        <v>154400</v>
      </c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>
        <v>154400</v>
      </c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7">
        <f t="shared" si="8"/>
        <v>154400</v>
      </c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188"/>
      <c r="EU112" s="189"/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89"/>
      <c r="FF112" s="189"/>
      <c r="FG112" s="189"/>
      <c r="FH112" s="189"/>
      <c r="FI112" s="189"/>
      <c r="FJ112" s="190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166" s="10" customFormat="1" ht="56.25" customHeight="1">
      <c r="A113" s="142" t="s">
        <v>176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3"/>
      <c r="AO113" s="143"/>
      <c r="AP113" s="143"/>
      <c r="AQ113" s="143"/>
      <c r="AR113" s="143"/>
      <c r="AS113" s="143"/>
      <c r="AT113" s="133" t="s">
        <v>175</v>
      </c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75">
        <f>BJ114</f>
        <v>200</v>
      </c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>
        <f>CF114</f>
        <v>200</v>
      </c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75">
        <f>CF113</f>
        <v>200</v>
      </c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184"/>
      <c r="EU113" s="184"/>
      <c r="EV113" s="184"/>
      <c r="EW113" s="184"/>
      <c r="EX113" s="184"/>
      <c r="EY113" s="184"/>
      <c r="EZ113" s="184"/>
      <c r="FA113" s="184"/>
      <c r="FB113" s="184"/>
      <c r="FC113" s="184"/>
      <c r="FD113" s="184"/>
      <c r="FE113" s="184"/>
      <c r="FF113" s="184"/>
      <c r="FG113" s="184"/>
      <c r="FH113" s="38"/>
      <c r="FI113" s="38"/>
      <c r="FJ113" s="38"/>
    </row>
    <row r="114" spans="1:166" s="5" customFormat="1" ht="57" customHeight="1">
      <c r="A114" s="73" t="s">
        <v>176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146"/>
      <c r="AO114" s="146"/>
      <c r="AP114" s="146"/>
      <c r="AQ114" s="146"/>
      <c r="AR114" s="146"/>
      <c r="AS114" s="146"/>
      <c r="AT114" s="76" t="s">
        <v>174</v>
      </c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7">
        <v>200</v>
      </c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>
        <v>200</v>
      </c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7">
        <f>CF114</f>
        <v>200</v>
      </c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183"/>
      <c r="EU114" s="183"/>
      <c r="EV114" s="183"/>
      <c r="EW114" s="183"/>
      <c r="EX114" s="183"/>
      <c r="EY114" s="183"/>
      <c r="EZ114" s="183"/>
      <c r="FA114" s="183"/>
      <c r="FB114" s="183"/>
      <c r="FC114" s="183"/>
      <c r="FD114" s="183"/>
      <c r="FE114" s="183"/>
      <c r="FF114" s="183"/>
      <c r="FG114" s="183"/>
      <c r="FH114" s="39"/>
      <c r="FI114" s="39"/>
      <c r="FJ114" s="39"/>
    </row>
    <row r="115" spans="1:167" s="11" customFormat="1" ht="72.75" customHeight="1">
      <c r="A115" s="142" t="s">
        <v>273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3"/>
      <c r="AO115" s="143"/>
      <c r="AP115" s="143"/>
      <c r="AQ115" s="143"/>
      <c r="AR115" s="143"/>
      <c r="AS115" s="143"/>
      <c r="AT115" s="133" t="s">
        <v>274</v>
      </c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75">
        <f>BJ116</f>
        <v>600000</v>
      </c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>
        <f>CF116</f>
        <v>200000</v>
      </c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75">
        <f>CF115</f>
        <v>200000</v>
      </c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185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7"/>
      <c r="FK115" s="10"/>
    </row>
    <row r="116" spans="1:167" s="4" customFormat="1" ht="73.5" customHeight="1">
      <c r="A116" s="73" t="s">
        <v>273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146"/>
      <c r="AO116" s="146"/>
      <c r="AP116" s="146"/>
      <c r="AQ116" s="146"/>
      <c r="AR116" s="146"/>
      <c r="AS116" s="146"/>
      <c r="AT116" s="76" t="s">
        <v>275</v>
      </c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7">
        <v>600000</v>
      </c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>
        <v>200000</v>
      </c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7">
        <f>CF116</f>
        <v>200000</v>
      </c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188"/>
      <c r="EU116" s="189"/>
      <c r="EV116" s="189"/>
      <c r="EW116" s="189"/>
      <c r="EX116" s="189"/>
      <c r="EY116" s="189"/>
      <c r="EZ116" s="189"/>
      <c r="FA116" s="189"/>
      <c r="FB116" s="189"/>
      <c r="FC116" s="189"/>
      <c r="FD116" s="189"/>
      <c r="FE116" s="189"/>
      <c r="FF116" s="189"/>
      <c r="FG116" s="189"/>
      <c r="FH116" s="189"/>
      <c r="FI116" s="189"/>
      <c r="FJ116" s="190"/>
      <c r="FK116" s="5"/>
    </row>
    <row r="117" spans="1:167" s="11" customFormat="1" ht="36" customHeight="1">
      <c r="A117" s="236" t="s">
        <v>172</v>
      </c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8"/>
      <c r="AN117" s="143"/>
      <c r="AO117" s="143"/>
      <c r="AP117" s="143"/>
      <c r="AQ117" s="143"/>
      <c r="AR117" s="143"/>
      <c r="AS117" s="143"/>
      <c r="AT117" s="133" t="s">
        <v>130</v>
      </c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75">
        <f>BJ118</f>
        <v>348300</v>
      </c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>
        <f>CF118</f>
        <v>0</v>
      </c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75">
        <f t="shared" si="8"/>
        <v>0</v>
      </c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185"/>
      <c r="EU117" s="186"/>
      <c r="EV117" s="186"/>
      <c r="EW117" s="186"/>
      <c r="EX117" s="186"/>
      <c r="EY117" s="186"/>
      <c r="EZ117" s="186"/>
      <c r="FA117" s="186"/>
      <c r="FB117" s="186"/>
      <c r="FC117" s="186"/>
      <c r="FD117" s="186"/>
      <c r="FE117" s="186"/>
      <c r="FF117" s="186"/>
      <c r="FG117" s="186"/>
      <c r="FH117" s="186"/>
      <c r="FI117" s="186"/>
      <c r="FJ117" s="187"/>
      <c r="FK117" s="10"/>
    </row>
    <row r="118" spans="1:167" s="32" customFormat="1" ht="37.5" customHeight="1">
      <c r="A118" s="242" t="s">
        <v>129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3"/>
      <c r="AO118" s="243"/>
      <c r="AP118" s="243"/>
      <c r="AQ118" s="243"/>
      <c r="AR118" s="243"/>
      <c r="AS118" s="243"/>
      <c r="AT118" s="92" t="s">
        <v>99</v>
      </c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74">
        <v>348300</v>
      </c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>
        <v>0</v>
      </c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74">
        <f>CF118</f>
        <v>0</v>
      </c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247"/>
      <c r="EU118" s="248"/>
      <c r="EV118" s="248"/>
      <c r="EW118" s="248"/>
      <c r="EX118" s="248"/>
      <c r="EY118" s="248"/>
      <c r="EZ118" s="248"/>
      <c r="FA118" s="248"/>
      <c r="FB118" s="248"/>
      <c r="FC118" s="248"/>
      <c r="FD118" s="248"/>
      <c r="FE118" s="248"/>
      <c r="FF118" s="248"/>
      <c r="FG118" s="248"/>
      <c r="FH118" s="248"/>
      <c r="FI118" s="248"/>
      <c r="FJ118" s="249"/>
      <c r="FK118" s="33"/>
    </row>
    <row r="119" spans="1:167" s="4" customFormat="1" ht="18.75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5"/>
      <c r="FG119" s="106"/>
      <c r="FH119" s="12"/>
      <c r="FI119" s="12"/>
      <c r="FJ119" s="16" t="s">
        <v>39</v>
      </c>
      <c r="FK119" s="5"/>
    </row>
    <row r="120" spans="1:167" s="4" customFormat="1" ht="18.75">
      <c r="A120" s="104" t="s">
        <v>81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6"/>
      <c r="FK120" s="5"/>
    </row>
    <row r="121" spans="1:167" s="4" customFormat="1" ht="18" customHeight="1">
      <c r="A121" s="91" t="s">
        <v>8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 t="s">
        <v>23</v>
      </c>
      <c r="AL121" s="91"/>
      <c r="AM121" s="91"/>
      <c r="AN121" s="91"/>
      <c r="AO121" s="91"/>
      <c r="AP121" s="91"/>
      <c r="AQ121" s="17" t="s">
        <v>35</v>
      </c>
      <c r="AR121" s="17"/>
      <c r="AS121" s="17"/>
      <c r="AT121" s="152"/>
      <c r="AU121" s="153"/>
      <c r="AV121" s="153"/>
      <c r="AW121" s="153"/>
      <c r="AX121" s="153"/>
      <c r="AY121" s="153"/>
      <c r="AZ121" s="153"/>
      <c r="BA121" s="153"/>
      <c r="BB121" s="154"/>
      <c r="BC121" s="91" t="s">
        <v>137</v>
      </c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 t="s">
        <v>37</v>
      </c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 t="s">
        <v>24</v>
      </c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112" t="s">
        <v>29</v>
      </c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4"/>
      <c r="FK121" s="5"/>
    </row>
    <row r="122" spans="1:167" s="4" customFormat="1" ht="78.75" customHeigh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17"/>
      <c r="AR122" s="17"/>
      <c r="AS122" s="17"/>
      <c r="AT122" s="155"/>
      <c r="AU122" s="156"/>
      <c r="AV122" s="156"/>
      <c r="AW122" s="156"/>
      <c r="AX122" s="156"/>
      <c r="AY122" s="156"/>
      <c r="AZ122" s="156"/>
      <c r="BA122" s="156"/>
      <c r="BB122" s="157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 t="s">
        <v>45</v>
      </c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 t="s">
        <v>25</v>
      </c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 t="s">
        <v>26</v>
      </c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 t="s">
        <v>27</v>
      </c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 t="s">
        <v>38</v>
      </c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112" t="s">
        <v>46</v>
      </c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4"/>
      <c r="FK122" s="5"/>
    </row>
    <row r="123" spans="1:167" s="4" customFormat="1" ht="18.75">
      <c r="A123" s="61">
        <v>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>
        <v>2</v>
      </c>
      <c r="AL123" s="61"/>
      <c r="AM123" s="61"/>
      <c r="AN123" s="61"/>
      <c r="AO123" s="61"/>
      <c r="AP123" s="61"/>
      <c r="AQ123" s="61">
        <v>3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>
        <v>4</v>
      </c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>
        <v>5</v>
      </c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>
        <v>6</v>
      </c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>
        <v>7</v>
      </c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>
        <v>8</v>
      </c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>
        <v>9</v>
      </c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>
        <v>10</v>
      </c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127">
        <v>11</v>
      </c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9"/>
      <c r="FK123" s="5"/>
    </row>
    <row r="124" spans="1:167" s="11" customFormat="1" ht="19.5" customHeight="1">
      <c r="A124" s="139" t="s">
        <v>32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45" t="s">
        <v>33</v>
      </c>
      <c r="AL124" s="145"/>
      <c r="AM124" s="145"/>
      <c r="AN124" s="145"/>
      <c r="AO124" s="145"/>
      <c r="AP124" s="145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75">
        <f>BC130+BC134</f>
        <v>764200</v>
      </c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>
        <f>BU130+BU134</f>
        <v>451113.50999999995</v>
      </c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>
        <f>CH130+CH134</f>
        <v>451113.50999999995</v>
      </c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>
        <f>DX130+DX134</f>
        <v>451113.50999999995</v>
      </c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93">
        <f>EK131+EK134</f>
        <v>0</v>
      </c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58">
        <f>EX130</f>
        <v>0</v>
      </c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60"/>
      <c r="FK124" s="10"/>
    </row>
    <row r="125" spans="1:167" s="4" customFormat="1" ht="20.25" customHeight="1">
      <c r="A125" s="266" t="s">
        <v>140</v>
      </c>
      <c r="B125" s="266"/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82"/>
      <c r="EY125" s="83"/>
      <c r="EZ125" s="83"/>
      <c r="FA125" s="83"/>
      <c r="FB125" s="83"/>
      <c r="FC125" s="83"/>
      <c r="FD125" s="83"/>
      <c r="FE125" s="83"/>
      <c r="FF125" s="83"/>
      <c r="FG125" s="83"/>
      <c r="FH125" s="83"/>
      <c r="FI125" s="83"/>
      <c r="FJ125" s="84"/>
      <c r="FK125" s="5"/>
    </row>
    <row r="126" spans="1:167" s="20" customFormat="1" ht="15" customHeight="1" hidden="1">
      <c r="A126" s="136" t="s">
        <v>134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40" t="s">
        <v>52</v>
      </c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03">
        <f>SUM(BC127:BT129)</f>
        <v>116900</v>
      </c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>
        <f>BU129+BU128+BU127</f>
        <v>116769.88</v>
      </c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>
        <f>SUM(CH127:CW129)</f>
        <v>116769.88</v>
      </c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>
        <f>SUM(DX127:EJ129)</f>
        <v>116769.88</v>
      </c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>
        <f>SUM(EK127:EW129)</f>
        <v>130.12000000000262</v>
      </c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9">
        <v>0</v>
      </c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1"/>
      <c r="FK126" s="19"/>
    </row>
    <row r="127" spans="1:167" s="4" customFormat="1" ht="15" customHeight="1" hidden="1">
      <c r="A127" s="137" t="s">
        <v>56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76" t="s">
        <v>53</v>
      </c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7">
        <v>82900</v>
      </c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>
        <v>82880.2</v>
      </c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>
        <v>82880.2</v>
      </c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>
        <f>CH127</f>
        <v>82880.2</v>
      </c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42">
        <f>BC127-BU127</f>
        <v>19.80000000000291</v>
      </c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82">
        <f>BU127-CH127</f>
        <v>0</v>
      </c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  <c r="FI127" s="83"/>
      <c r="FJ127" s="84"/>
      <c r="FK127" s="5"/>
    </row>
    <row r="128" spans="1:167" s="4" customFormat="1" ht="15" customHeight="1" hidden="1">
      <c r="A128" s="137" t="s">
        <v>57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76" t="s">
        <v>54</v>
      </c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7">
        <v>13200</v>
      </c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>
        <v>13172</v>
      </c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>
        <v>13172</v>
      </c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>
        <f>CH128</f>
        <v>13172</v>
      </c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>
        <f>BC128-BU128</f>
        <v>28</v>
      </c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82">
        <f>BU128-CH128</f>
        <v>0</v>
      </c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4"/>
      <c r="FK128" s="5"/>
    </row>
    <row r="129" spans="1:167" s="4" customFormat="1" ht="16.5" customHeight="1" hidden="1">
      <c r="A129" s="137" t="s">
        <v>58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76" t="s">
        <v>55</v>
      </c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7">
        <v>20800</v>
      </c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>
        <v>20717.68</v>
      </c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>
        <v>20717.68</v>
      </c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>
        <f>CH129</f>
        <v>20717.68</v>
      </c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>
        <f>BC129-BU129</f>
        <v>82.31999999999971</v>
      </c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82">
        <f>BU129-CH129</f>
        <v>0</v>
      </c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4"/>
      <c r="FK129" s="5"/>
    </row>
    <row r="130" spans="1:167" s="4" customFormat="1" ht="21" customHeight="1">
      <c r="A130" s="147" t="s">
        <v>139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33"/>
      <c r="AL130" s="133"/>
      <c r="AM130" s="133"/>
      <c r="AN130" s="133"/>
      <c r="AO130" s="133"/>
      <c r="AP130" s="133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5">
        <f>BC131</f>
        <v>694000</v>
      </c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75">
        <f>BU131</f>
        <v>401999.91</v>
      </c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>
        <f>CH131</f>
        <v>401999.91</v>
      </c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101">
        <f>DX131</f>
        <v>401999.91</v>
      </c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1">
        <f>EK132+EK133+EK136</f>
        <v>0</v>
      </c>
      <c r="EL130" s="101"/>
      <c r="EM130" s="101"/>
      <c r="EN130" s="101"/>
      <c r="EO130" s="101"/>
      <c r="EP130" s="101"/>
      <c r="EQ130" s="101"/>
      <c r="ER130" s="101"/>
      <c r="ES130" s="101"/>
      <c r="ET130" s="101"/>
      <c r="EU130" s="101"/>
      <c r="EV130" s="101"/>
      <c r="EW130" s="101"/>
      <c r="EX130" s="62">
        <v>0</v>
      </c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54"/>
      <c r="FK130" s="5"/>
    </row>
    <row r="131" spans="1:167" s="4" customFormat="1" ht="22.5" customHeight="1">
      <c r="A131" s="136" t="s">
        <v>289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65" t="s">
        <v>195</v>
      </c>
      <c r="AL131" s="66"/>
      <c r="AM131" s="66"/>
      <c r="AN131" s="66"/>
      <c r="AO131" s="66"/>
      <c r="AP131" s="67"/>
      <c r="AQ131" s="41"/>
      <c r="AR131" s="41"/>
      <c r="AS131" s="70"/>
      <c r="AT131" s="71"/>
      <c r="AU131" s="71"/>
      <c r="AV131" s="71"/>
      <c r="AW131" s="71"/>
      <c r="AX131" s="71"/>
      <c r="AY131" s="71"/>
      <c r="AZ131" s="71"/>
      <c r="BA131" s="71"/>
      <c r="BB131" s="72"/>
      <c r="BC131" s="75">
        <f>BC132+BC133</f>
        <v>694000</v>
      </c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37"/>
      <c r="BT131" s="37"/>
      <c r="BU131" s="75">
        <f>BU132+BU133</f>
        <v>401999.91</v>
      </c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>
        <f>CH132+CH133</f>
        <v>401999.91</v>
      </c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101">
        <f>DX132+DX133</f>
        <v>401999.91</v>
      </c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>
        <f>EK132+EK133+EK136</f>
        <v>0</v>
      </c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49"/>
      <c r="FI131" s="49"/>
      <c r="FJ131" s="49"/>
      <c r="FK131" s="5"/>
    </row>
    <row r="132" spans="1:167" s="4" customFormat="1" ht="19.5" customHeight="1">
      <c r="A132" s="137" t="s">
        <v>56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76" t="s">
        <v>53</v>
      </c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7">
        <v>532500</v>
      </c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>
        <v>307662.22</v>
      </c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>
        <v>307662.22</v>
      </c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>
        <f>CH132</f>
        <v>307662.22</v>
      </c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>
        <v>0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88">
        <f>BU132-CH132</f>
        <v>0</v>
      </c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90"/>
      <c r="FK132" s="5"/>
    </row>
    <row r="133" spans="1:167" s="4" customFormat="1" ht="18" customHeight="1">
      <c r="A133" s="137" t="s">
        <v>58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76" t="s">
        <v>55</v>
      </c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7">
        <v>161500</v>
      </c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>
        <v>94337.69</v>
      </c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>
        <v>94337.69</v>
      </c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>
        <f>CH133</f>
        <v>94337.69</v>
      </c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>
        <v>0</v>
      </c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88">
        <v>0</v>
      </c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90"/>
      <c r="FK133" s="5"/>
    </row>
    <row r="134" spans="1:167" s="4" customFormat="1" ht="23.25" customHeight="1">
      <c r="A134" s="136" t="s">
        <v>290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65" t="s">
        <v>196</v>
      </c>
      <c r="AL134" s="66"/>
      <c r="AM134" s="66"/>
      <c r="AN134" s="66"/>
      <c r="AO134" s="66"/>
      <c r="AP134" s="67"/>
      <c r="AQ134" s="41"/>
      <c r="AR134" s="41"/>
      <c r="AS134" s="70"/>
      <c r="AT134" s="71"/>
      <c r="AU134" s="71"/>
      <c r="AV134" s="71"/>
      <c r="AW134" s="71"/>
      <c r="AX134" s="71"/>
      <c r="AY134" s="71"/>
      <c r="AZ134" s="71"/>
      <c r="BA134" s="71"/>
      <c r="BB134" s="72"/>
      <c r="BC134" s="75">
        <f>BC135+BC136</f>
        <v>70200</v>
      </c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37"/>
      <c r="BT134" s="37"/>
      <c r="BU134" s="75">
        <f>BU135+BU136</f>
        <v>49113.6</v>
      </c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>
        <f>CH135+CH136</f>
        <v>49113.6</v>
      </c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101">
        <f>DX135+DX136+DX138</f>
        <v>49113.6</v>
      </c>
      <c r="DY134" s="101"/>
      <c r="DZ134" s="101"/>
      <c r="EA134" s="101"/>
      <c r="EB134" s="101"/>
      <c r="EC134" s="101"/>
      <c r="ED134" s="101"/>
      <c r="EE134" s="101"/>
      <c r="EF134" s="101"/>
      <c r="EG134" s="101"/>
      <c r="EH134" s="101"/>
      <c r="EI134" s="101"/>
      <c r="EJ134" s="101"/>
      <c r="EK134" s="101">
        <f>EK135+EK136</f>
        <v>0</v>
      </c>
      <c r="EL134" s="101"/>
      <c r="EM134" s="101"/>
      <c r="EN134" s="101"/>
      <c r="EO134" s="101"/>
      <c r="EP134" s="101"/>
      <c r="EQ134" s="101"/>
      <c r="ER134" s="101"/>
      <c r="ES134" s="101"/>
      <c r="ET134" s="101"/>
      <c r="EU134" s="101"/>
      <c r="EV134" s="101"/>
      <c r="EW134" s="101"/>
      <c r="EX134" s="101"/>
      <c r="EY134" s="101"/>
      <c r="EZ134" s="101"/>
      <c r="FA134" s="101"/>
      <c r="FB134" s="101"/>
      <c r="FC134" s="101"/>
      <c r="FD134" s="101"/>
      <c r="FE134" s="101"/>
      <c r="FF134" s="101"/>
      <c r="FG134" s="101"/>
      <c r="FH134" s="49"/>
      <c r="FI134" s="49"/>
      <c r="FJ134" s="49"/>
      <c r="FK134" s="5"/>
    </row>
    <row r="135" spans="1:167" s="4" customFormat="1" ht="20.25" customHeight="1">
      <c r="A135" s="137" t="s">
        <v>57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76" t="s">
        <v>54</v>
      </c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7">
        <v>49200</v>
      </c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>
        <v>49113.6</v>
      </c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>
        <v>49113.6</v>
      </c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>
        <f>CH135</f>
        <v>49113.6</v>
      </c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>
        <v>0</v>
      </c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88">
        <f>BU135-CH135</f>
        <v>0</v>
      </c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90"/>
      <c r="FK135" s="5"/>
    </row>
    <row r="136" spans="1:167" s="4" customFormat="1" ht="20.25" customHeight="1">
      <c r="A136" s="137" t="s">
        <v>201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76" t="s">
        <v>55</v>
      </c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7">
        <v>21000</v>
      </c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>
        <v>0</v>
      </c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>
        <v>0</v>
      </c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>
        <f>CH136</f>
        <v>0</v>
      </c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>
        <v>0</v>
      </c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88">
        <v>0</v>
      </c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90"/>
      <c r="FK136" s="5"/>
    </row>
    <row r="137" spans="1:167" s="4" customFormat="1" ht="18.75">
      <c r="A137" s="104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6"/>
      <c r="CG137" s="118" t="s">
        <v>81</v>
      </c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27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9"/>
      <c r="FH137" s="12"/>
      <c r="FI137" s="12"/>
      <c r="FJ137" s="16" t="s">
        <v>39</v>
      </c>
      <c r="FK137" s="5"/>
    </row>
    <row r="138" spans="1:167" s="4" customFormat="1" ht="19.5" customHeight="1">
      <c r="A138" s="91" t="s">
        <v>8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 t="s">
        <v>23</v>
      </c>
      <c r="AL138" s="91"/>
      <c r="AM138" s="91"/>
      <c r="AN138" s="91"/>
      <c r="AO138" s="91"/>
      <c r="AP138" s="91"/>
      <c r="AQ138" s="91" t="s">
        <v>35</v>
      </c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 t="s">
        <v>36</v>
      </c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 t="s">
        <v>37</v>
      </c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 t="s">
        <v>24</v>
      </c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112" t="s">
        <v>29</v>
      </c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4"/>
      <c r="FK138" s="5"/>
    </row>
    <row r="139" spans="1:167" s="4" customFormat="1" ht="78.75" customHeight="1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 t="s">
        <v>45</v>
      </c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 t="s">
        <v>25</v>
      </c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 t="s">
        <v>26</v>
      </c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 t="s">
        <v>27</v>
      </c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 t="s">
        <v>38</v>
      </c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112" t="s">
        <v>46</v>
      </c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4"/>
      <c r="FK139" s="5"/>
    </row>
    <row r="140" spans="1:167" s="4" customFormat="1" ht="18.75">
      <c r="A140" s="61">
        <v>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>
        <v>2</v>
      </c>
      <c r="AL140" s="61"/>
      <c r="AM140" s="61"/>
      <c r="AN140" s="61"/>
      <c r="AO140" s="61"/>
      <c r="AP140" s="61"/>
      <c r="AQ140" s="61">
        <v>3</v>
      </c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>
        <v>4</v>
      </c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>
        <v>5</v>
      </c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>
        <v>6</v>
      </c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>
        <v>7</v>
      </c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>
        <v>8</v>
      </c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>
        <v>9</v>
      </c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>
        <v>10</v>
      </c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127">
        <v>11</v>
      </c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9"/>
      <c r="FK140" s="5"/>
    </row>
    <row r="141" spans="1:167" s="11" customFormat="1" ht="21" customHeight="1">
      <c r="A141" s="139" t="s">
        <v>101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45" t="s">
        <v>33</v>
      </c>
      <c r="AL141" s="145"/>
      <c r="AM141" s="145"/>
      <c r="AN141" s="145"/>
      <c r="AO141" s="145"/>
      <c r="AP141" s="145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75">
        <f>BC145+BC154+BC151</f>
        <v>2569100</v>
      </c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>
        <f>BU145+BU151+BU154</f>
        <v>1175608.43</v>
      </c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>
        <f>CH145+CH151+CH154</f>
        <v>1175608.43</v>
      </c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>
        <f>DX145+DX151+DX154</f>
        <v>1175608.43</v>
      </c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93">
        <f>EK145+EK151+EK154</f>
        <v>1393491.57</v>
      </c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58">
        <f>EX145+EX151+EX154</f>
        <v>0</v>
      </c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60"/>
      <c r="FK141" s="10"/>
    </row>
    <row r="142" spans="1:167" s="4" customFormat="1" ht="14.25" customHeight="1">
      <c r="A142" s="138" t="s">
        <v>22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72"/>
      <c r="AL142" s="172"/>
      <c r="AM142" s="172"/>
      <c r="AN142" s="172"/>
      <c r="AO142" s="172"/>
      <c r="AP142" s="172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82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4"/>
      <c r="FK142" s="5"/>
    </row>
    <row r="143" spans="1:166" s="4" customFormat="1" ht="20.25" customHeight="1">
      <c r="A143" s="135" t="s">
        <v>141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50"/>
      <c r="FI143" s="50"/>
      <c r="FJ143" s="50"/>
    </row>
    <row r="144" spans="1:166" s="4" customFormat="1" ht="18" customHeight="1">
      <c r="A144" s="136" t="s">
        <v>291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40"/>
      <c r="AL144" s="140"/>
      <c r="AM144" s="140"/>
      <c r="AN144" s="140"/>
      <c r="AO144" s="140"/>
      <c r="AP144" s="140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82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4"/>
    </row>
    <row r="145" spans="1:166" s="20" customFormat="1" ht="19.5" customHeight="1">
      <c r="A145" s="73" t="s">
        <v>139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140" t="s">
        <v>52</v>
      </c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75">
        <f>BC146+BC147</f>
        <v>1641400</v>
      </c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103">
        <f>SUM(BU146:CG147)</f>
        <v>923795.8099999999</v>
      </c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>
        <f>SUM(CH146:CW147)</f>
        <v>923795.8099999999</v>
      </c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>
        <f>SUM(DX146:EJ147)</f>
        <v>923795.8099999999</v>
      </c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>
        <f>EK146+EK147</f>
        <v>717604.1900000001</v>
      </c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9">
        <f>EX146+EX147</f>
        <v>0</v>
      </c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1"/>
    </row>
    <row r="146" spans="1:166" s="4" customFormat="1" ht="21" customHeight="1">
      <c r="A146" s="137" t="s">
        <v>56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76" t="s">
        <v>53</v>
      </c>
      <c r="AL146" s="76"/>
      <c r="AM146" s="76"/>
      <c r="AN146" s="76"/>
      <c r="AO146" s="76"/>
      <c r="AP146" s="76"/>
      <c r="AQ146" s="76" t="s">
        <v>119</v>
      </c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7">
        <v>1266800</v>
      </c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>
        <v>692450.33</v>
      </c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>
        <v>692450.33</v>
      </c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>
        <f aca="true" t="shared" si="9" ref="DX146:DX152">CH146</f>
        <v>692450.33</v>
      </c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>
        <f>BC146-BU146</f>
        <v>574349.67</v>
      </c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82">
        <f aca="true" t="shared" si="10" ref="EX146:EX153">BU146-CH146</f>
        <v>0</v>
      </c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4"/>
    </row>
    <row r="147" spans="1:166" s="4" customFormat="1" ht="22.5" customHeight="1">
      <c r="A147" s="137" t="s">
        <v>58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76" t="s">
        <v>55</v>
      </c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7">
        <v>374600</v>
      </c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>
        <v>231345.48</v>
      </c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>
        <v>231345.48</v>
      </c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>
        <f t="shared" si="9"/>
        <v>231345.48</v>
      </c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>
        <f>BC147-BU147</f>
        <v>143254.52</v>
      </c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82">
        <f t="shared" si="10"/>
        <v>0</v>
      </c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4"/>
    </row>
    <row r="148" spans="1:166" s="11" customFormat="1" ht="19.5" customHeight="1">
      <c r="A148" s="141" t="s">
        <v>241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75">
        <f>BC149+BC150</f>
        <v>1458000</v>
      </c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75">
        <f>BU149+BU150</f>
        <v>826227.5700000001</v>
      </c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75">
        <f>CH149+CH150</f>
        <v>826227.5700000001</v>
      </c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75">
        <f t="shared" si="9"/>
        <v>826227.5700000001</v>
      </c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75">
        <f aca="true" t="shared" si="11" ref="EK148:EK153">BC148-CH148</f>
        <v>631772.4299999999</v>
      </c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58">
        <f t="shared" si="10"/>
        <v>0</v>
      </c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60"/>
    </row>
    <row r="149" spans="1:166" s="4" customFormat="1" ht="17.25" customHeight="1">
      <c r="A149" s="137" t="s">
        <v>56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76" t="s">
        <v>53</v>
      </c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7">
        <v>1123400</v>
      </c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>
        <v>618229.41</v>
      </c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>
        <v>618229.41</v>
      </c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>
        <f t="shared" si="9"/>
        <v>618229.41</v>
      </c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>
        <f t="shared" si="11"/>
        <v>505170.58999999997</v>
      </c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88">
        <f t="shared" si="10"/>
        <v>0</v>
      </c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90"/>
    </row>
    <row r="150" spans="1:166" s="4" customFormat="1" ht="18" customHeight="1">
      <c r="A150" s="137" t="s">
        <v>58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76" t="s">
        <v>55</v>
      </c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7">
        <v>334600</v>
      </c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>
        <v>207998.16</v>
      </c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>
        <v>207998.16</v>
      </c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>
        <f t="shared" si="9"/>
        <v>207998.16</v>
      </c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>
        <f t="shared" si="11"/>
        <v>126601.84</v>
      </c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88">
        <f t="shared" si="10"/>
        <v>0</v>
      </c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90"/>
    </row>
    <row r="151" spans="1:166" s="20" customFormat="1" ht="21.75" customHeight="1">
      <c r="A151" s="136" t="s">
        <v>292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40" t="s">
        <v>52</v>
      </c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75">
        <f>SUM(BC152:BT153)</f>
        <v>207200</v>
      </c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103">
        <f>SUM(BU152:CG153)</f>
        <v>15268.97</v>
      </c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>
        <f>SUM(CH152:CW153)</f>
        <v>15268.97</v>
      </c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>
        <f t="shared" si="9"/>
        <v>15268.97</v>
      </c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>
        <f t="shared" si="11"/>
        <v>191931.03</v>
      </c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9">
        <f t="shared" si="10"/>
        <v>0</v>
      </c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1"/>
    </row>
    <row r="152" spans="1:166" s="4" customFormat="1" ht="21.75" customHeight="1">
      <c r="A152" s="137" t="s">
        <v>57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76" t="s">
        <v>54</v>
      </c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7">
        <v>158900</v>
      </c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>
        <v>0</v>
      </c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>
        <v>0</v>
      </c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>
        <f t="shared" si="9"/>
        <v>0</v>
      </c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>
        <f t="shared" si="11"/>
        <v>158900</v>
      </c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88">
        <f t="shared" si="10"/>
        <v>0</v>
      </c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90"/>
    </row>
    <row r="153" spans="1:166" s="4" customFormat="1" ht="20.25" customHeight="1">
      <c r="A153" s="137" t="s">
        <v>201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76" t="s">
        <v>55</v>
      </c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7">
        <v>48300</v>
      </c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>
        <v>15268.97</v>
      </c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>
        <v>15268.97</v>
      </c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>
        <v>15268.97</v>
      </c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>
        <f t="shared" si="11"/>
        <v>33031.03</v>
      </c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88">
        <f t="shared" si="10"/>
        <v>0</v>
      </c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90"/>
    </row>
    <row r="154" spans="1:166" s="20" customFormat="1" ht="18.75" customHeight="1">
      <c r="A154" s="141" t="s">
        <v>159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75">
        <f>BC155+BC162</f>
        <v>720500</v>
      </c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103">
        <f>BU155+BU162</f>
        <v>236543.65</v>
      </c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>
        <f>CH155+CH162</f>
        <v>236543.65</v>
      </c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>
        <f>CH154</f>
        <v>236543.65</v>
      </c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>
        <f>BC154-CH154</f>
        <v>483956.35</v>
      </c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9">
        <f>BU154-CH154</f>
        <v>0</v>
      </c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1"/>
    </row>
    <row r="155" spans="1:166" s="4" customFormat="1" ht="19.5" customHeight="1">
      <c r="A155" s="136" t="s">
        <v>293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75">
        <f>BC156+BC158+BC157+BC159+BC161+BC160</f>
        <v>699900</v>
      </c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42"/>
      <c r="BT155" s="42"/>
      <c r="BU155" s="93">
        <f>BU156+BU158+BU157+BU159+BU161+BU160</f>
        <v>215943.65</v>
      </c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75">
        <f>CH156+CH158+CI157+CH159+CH161+CH160</f>
        <v>215943.65</v>
      </c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75">
        <f>CH155</f>
        <v>215943.65</v>
      </c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>
        <f>EK156+EK158+EK157</f>
        <v>355740.5</v>
      </c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>
        <f>EX156+EX158</f>
        <v>0</v>
      </c>
      <c r="EY155" s="75"/>
      <c r="EZ155" s="75"/>
      <c r="FA155" s="75"/>
      <c r="FB155" s="75"/>
      <c r="FC155" s="75"/>
      <c r="FD155" s="75"/>
      <c r="FE155" s="75"/>
      <c r="FF155" s="75"/>
      <c r="FG155" s="75"/>
      <c r="FH155" s="42"/>
      <c r="FI155" s="42"/>
      <c r="FJ155" s="42"/>
    </row>
    <row r="156" spans="1:166" s="4" customFormat="1" ht="18.75" customHeight="1">
      <c r="A156" s="150" t="s">
        <v>78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76" t="s">
        <v>79</v>
      </c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7">
        <v>56400</v>
      </c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42"/>
      <c r="BT156" s="42"/>
      <c r="BU156" s="74">
        <v>33809.5</v>
      </c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7">
        <v>33809.5</v>
      </c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>
        <f>CH156</f>
        <v>33809.5</v>
      </c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>
        <f>BC156-BU156</f>
        <v>22590.5</v>
      </c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>
        <f>BU156-CH156</f>
        <v>0</v>
      </c>
      <c r="EY156" s="77"/>
      <c r="EZ156" s="77"/>
      <c r="FA156" s="77"/>
      <c r="FB156" s="77"/>
      <c r="FC156" s="77"/>
      <c r="FD156" s="77"/>
      <c r="FE156" s="77"/>
      <c r="FF156" s="77"/>
      <c r="FG156" s="77"/>
      <c r="FH156" s="42"/>
      <c r="FI156" s="42"/>
      <c r="FJ156" s="42"/>
    </row>
    <row r="157" spans="1:166" s="32" customFormat="1" ht="21" customHeight="1">
      <c r="A157" s="253" t="s">
        <v>160</v>
      </c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5"/>
      <c r="AI157" s="36"/>
      <c r="AJ157" s="36"/>
      <c r="AK157" s="256" t="s">
        <v>294</v>
      </c>
      <c r="AL157" s="257"/>
      <c r="AM157" s="257"/>
      <c r="AN157" s="257"/>
      <c r="AO157" s="257"/>
      <c r="AP157" s="257"/>
      <c r="AQ157" s="257"/>
      <c r="AR157" s="257"/>
      <c r="AS157" s="257"/>
      <c r="AT157" s="257"/>
      <c r="AU157" s="257"/>
      <c r="AV157" s="257"/>
      <c r="AW157" s="257"/>
      <c r="AX157" s="257"/>
      <c r="AY157" s="257"/>
      <c r="AZ157" s="257"/>
      <c r="BA157" s="257"/>
      <c r="BB157" s="258"/>
      <c r="BC157" s="85">
        <v>295000</v>
      </c>
      <c r="BD157" s="86"/>
      <c r="BE157" s="86"/>
      <c r="BF157" s="86"/>
      <c r="BG157" s="86"/>
      <c r="BH157" s="86"/>
      <c r="BI157" s="8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85">
        <v>60000</v>
      </c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7"/>
      <c r="CH157" s="47"/>
      <c r="CI157" s="85">
        <v>60000</v>
      </c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7"/>
      <c r="CX157" s="85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7"/>
      <c r="DS157" s="47"/>
      <c r="DT157" s="47"/>
      <c r="DU157" s="47"/>
      <c r="DV157" s="47"/>
      <c r="DW157" s="47"/>
      <c r="DX157" s="85">
        <f>CI157</f>
        <v>60000</v>
      </c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7"/>
      <c r="EK157" s="85">
        <f>BC157-CI157</f>
        <v>235000</v>
      </c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7"/>
      <c r="EX157" s="85">
        <f>BU157-CI157</f>
        <v>0</v>
      </c>
      <c r="EY157" s="86"/>
      <c r="EZ157" s="86"/>
      <c r="FA157" s="86"/>
      <c r="FB157" s="86"/>
      <c r="FC157" s="86"/>
      <c r="FD157" s="86"/>
      <c r="FE157" s="87"/>
      <c r="FF157" s="47"/>
      <c r="FG157" s="47"/>
      <c r="FH157" s="47"/>
      <c r="FI157" s="47"/>
      <c r="FJ157" s="47"/>
    </row>
    <row r="158" spans="1:166" s="4" customFormat="1" ht="22.5" customHeight="1">
      <c r="A158" s="73" t="s">
        <v>204</v>
      </c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76" t="s">
        <v>63</v>
      </c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7">
        <v>100000</v>
      </c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42"/>
      <c r="BT158" s="42"/>
      <c r="BU158" s="74">
        <v>1850</v>
      </c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7">
        <v>1850</v>
      </c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>
        <f>CH158</f>
        <v>1850</v>
      </c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>
        <f>BC158-BU158</f>
        <v>98150</v>
      </c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>
        <f>BU158-CH158</f>
        <v>0</v>
      </c>
      <c r="EY158" s="77"/>
      <c r="EZ158" s="77"/>
      <c r="FA158" s="77"/>
      <c r="FB158" s="77"/>
      <c r="FC158" s="77"/>
      <c r="FD158" s="77"/>
      <c r="FE158" s="77"/>
      <c r="FF158" s="77"/>
      <c r="FG158" s="77"/>
      <c r="FH158" s="42"/>
      <c r="FI158" s="42"/>
      <c r="FJ158" s="42"/>
    </row>
    <row r="159" spans="1:166" s="4" customFormat="1" ht="22.5" customHeight="1">
      <c r="A159" s="150" t="s">
        <v>66</v>
      </c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76" t="s">
        <v>60</v>
      </c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7">
        <v>97000</v>
      </c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42"/>
      <c r="BT159" s="42"/>
      <c r="BU159" s="74">
        <v>35884.15</v>
      </c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7">
        <v>35884.15</v>
      </c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>
        <f>CH159</f>
        <v>35884.15</v>
      </c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>
        <f>BC159-BU159</f>
        <v>61115.85</v>
      </c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>
        <f>BU159-CH159</f>
        <v>0</v>
      </c>
      <c r="EY159" s="77"/>
      <c r="EZ159" s="77"/>
      <c r="FA159" s="77"/>
      <c r="FB159" s="77"/>
      <c r="FC159" s="77"/>
      <c r="FD159" s="77"/>
      <c r="FE159" s="77"/>
      <c r="FF159" s="77"/>
      <c r="FG159" s="77"/>
      <c r="FH159" s="42"/>
      <c r="FI159" s="42"/>
      <c r="FJ159" s="42"/>
    </row>
    <row r="160" spans="1:166" s="4" customFormat="1" ht="29.25" customHeight="1">
      <c r="A160" s="73" t="s">
        <v>121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0" t="s">
        <v>62</v>
      </c>
      <c r="AL160" s="71"/>
      <c r="AM160" s="71"/>
      <c r="AN160" s="71"/>
      <c r="AO160" s="71"/>
      <c r="AP160" s="72"/>
      <c r="AQ160" s="70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2"/>
      <c r="BC160" s="82">
        <v>12000</v>
      </c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4"/>
      <c r="BU160" s="82">
        <v>11400</v>
      </c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4"/>
      <c r="CH160" s="82">
        <v>11400</v>
      </c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4"/>
      <c r="CX160" s="82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4"/>
      <c r="DK160" s="82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4"/>
      <c r="DX160" s="82">
        <f>CH160</f>
        <v>11400</v>
      </c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4"/>
      <c r="EK160" s="82">
        <f>BC160-CH160</f>
        <v>600</v>
      </c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4"/>
      <c r="EX160" s="88">
        <v>0</v>
      </c>
      <c r="EY160" s="89"/>
      <c r="EZ160" s="89"/>
      <c r="FA160" s="89"/>
      <c r="FB160" s="89"/>
      <c r="FC160" s="89"/>
      <c r="FD160" s="89"/>
      <c r="FE160" s="89"/>
      <c r="FF160" s="89"/>
      <c r="FG160" s="90"/>
      <c r="FH160" s="51"/>
      <c r="FI160" s="51"/>
      <c r="FJ160" s="51"/>
    </row>
    <row r="161" spans="1:166" s="4" customFormat="1" ht="19.5" customHeight="1">
      <c r="A161" s="73" t="s">
        <v>142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6" t="s">
        <v>61</v>
      </c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7">
        <v>139500</v>
      </c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42"/>
      <c r="BT161" s="42"/>
      <c r="BU161" s="74">
        <v>73000</v>
      </c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7">
        <v>73000</v>
      </c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>
        <f>CH161</f>
        <v>73000</v>
      </c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>
        <f>BC161-CH161</f>
        <v>66500</v>
      </c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>
        <f>BU161-CH161</f>
        <v>0</v>
      </c>
      <c r="EY161" s="77"/>
      <c r="EZ161" s="77"/>
      <c r="FA161" s="77"/>
      <c r="FB161" s="77"/>
      <c r="FC161" s="77"/>
      <c r="FD161" s="77"/>
      <c r="FE161" s="77"/>
      <c r="FF161" s="77"/>
      <c r="FG161" s="77"/>
      <c r="FH161" s="42"/>
      <c r="FI161" s="42"/>
      <c r="FJ161" s="42"/>
    </row>
    <row r="162" spans="1:166" s="11" customFormat="1" ht="19.5" customHeight="1">
      <c r="A162" s="141" t="s">
        <v>295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75">
        <f>BC163</f>
        <v>20600</v>
      </c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40"/>
      <c r="BT162" s="40"/>
      <c r="BU162" s="93">
        <f>BU163</f>
        <v>20600</v>
      </c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75">
        <f>CH163</f>
        <v>20600</v>
      </c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>
        <f>DX163</f>
        <v>20600</v>
      </c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>
        <f>EK163</f>
        <v>0</v>
      </c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>
        <f>EX163</f>
        <v>0</v>
      </c>
      <c r="EY162" s="75"/>
      <c r="EZ162" s="75"/>
      <c r="FA162" s="75"/>
      <c r="FB162" s="75"/>
      <c r="FC162" s="75"/>
      <c r="FD162" s="75"/>
      <c r="FE162" s="75"/>
      <c r="FF162" s="75"/>
      <c r="FG162" s="75"/>
      <c r="FH162" s="40"/>
      <c r="FI162" s="40"/>
      <c r="FJ162" s="40"/>
    </row>
    <row r="163" spans="1:166" s="4" customFormat="1" ht="34.5" customHeight="1">
      <c r="A163" s="250" t="s">
        <v>197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2"/>
      <c r="AK163" s="76" t="s">
        <v>64</v>
      </c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7">
        <v>20600</v>
      </c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42"/>
      <c r="BR163" s="42"/>
      <c r="BS163" s="42"/>
      <c r="BT163" s="42"/>
      <c r="BU163" s="74">
        <v>20600</v>
      </c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7">
        <v>20600</v>
      </c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>
        <f>CH163</f>
        <v>20600</v>
      </c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134">
        <f>BC163-BU163</f>
        <v>0</v>
      </c>
      <c r="EL163" s="94"/>
      <c r="EM163" s="94"/>
      <c r="EN163" s="94"/>
      <c r="EO163" s="94"/>
      <c r="EP163" s="94"/>
      <c r="EQ163" s="94"/>
      <c r="ER163" s="94"/>
      <c r="ES163" s="94"/>
      <c r="ET163" s="94"/>
      <c r="EU163" s="94"/>
      <c r="EV163" s="94"/>
      <c r="EW163" s="94"/>
      <c r="EX163" s="77">
        <f>BU163-CH163</f>
        <v>0</v>
      </c>
      <c r="EY163" s="77"/>
      <c r="EZ163" s="77"/>
      <c r="FA163" s="77"/>
      <c r="FB163" s="77"/>
      <c r="FC163" s="77"/>
      <c r="FD163" s="77"/>
      <c r="FE163" s="77"/>
      <c r="FF163" s="77"/>
      <c r="FG163" s="77"/>
      <c r="FH163" s="42"/>
      <c r="FI163" s="42"/>
      <c r="FJ163" s="42"/>
    </row>
    <row r="164" spans="1:166" s="4" customFormat="1" ht="18.75">
      <c r="A164" s="104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6"/>
      <c r="CG164" s="118" t="s">
        <v>81</v>
      </c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27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9"/>
      <c r="FH164" s="12"/>
      <c r="FI164" s="12"/>
      <c r="FJ164" s="16" t="s">
        <v>39</v>
      </c>
    </row>
    <row r="165" spans="1:166" s="4" customFormat="1" ht="20.25" customHeight="1">
      <c r="A165" s="91" t="s">
        <v>8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 t="s">
        <v>23</v>
      </c>
      <c r="AL165" s="91"/>
      <c r="AM165" s="91"/>
      <c r="AN165" s="91"/>
      <c r="AO165" s="91"/>
      <c r="AP165" s="91"/>
      <c r="AQ165" s="91" t="s">
        <v>35</v>
      </c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 t="s">
        <v>36</v>
      </c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 t="s">
        <v>37</v>
      </c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 t="s">
        <v>24</v>
      </c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112" t="s">
        <v>29</v>
      </c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4"/>
    </row>
    <row r="166" spans="1:166" s="4" customFormat="1" ht="78.75" customHeight="1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 t="s">
        <v>45</v>
      </c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 t="s">
        <v>25</v>
      </c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 t="s">
        <v>26</v>
      </c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 t="s">
        <v>27</v>
      </c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 t="s">
        <v>38</v>
      </c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112" t="s">
        <v>46</v>
      </c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4"/>
    </row>
    <row r="167" spans="1:166" s="4" customFormat="1" ht="18.75">
      <c r="A167" s="61">
        <v>1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>
        <v>2</v>
      </c>
      <c r="AL167" s="61"/>
      <c r="AM167" s="61"/>
      <c r="AN167" s="61"/>
      <c r="AO167" s="61"/>
      <c r="AP167" s="61"/>
      <c r="AQ167" s="61">
        <v>3</v>
      </c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>
        <v>4</v>
      </c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>
        <v>5</v>
      </c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>
        <v>6</v>
      </c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>
        <v>7</v>
      </c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>
        <v>8</v>
      </c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>
        <v>9</v>
      </c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>
        <v>10</v>
      </c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127">
        <v>11</v>
      </c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9"/>
    </row>
    <row r="168" spans="1:166" s="4" customFormat="1" ht="18.75" customHeight="1">
      <c r="A168" s="144" t="s">
        <v>32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76" t="s">
        <v>33</v>
      </c>
      <c r="AL168" s="76"/>
      <c r="AM168" s="76"/>
      <c r="AN168" s="76"/>
      <c r="AO168" s="76"/>
      <c r="AP168" s="76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75">
        <f>BC171</f>
        <v>200</v>
      </c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42"/>
      <c r="BT168" s="42"/>
      <c r="BU168" s="93">
        <f>BU171</f>
        <v>0</v>
      </c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75">
        <f>CH171</f>
        <v>0</v>
      </c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94"/>
      <c r="DL168" s="94"/>
      <c r="DM168" s="94"/>
      <c r="DN168" s="94"/>
      <c r="DO168" s="94"/>
      <c r="DP168" s="94"/>
      <c r="DQ168" s="94"/>
      <c r="DR168" s="94"/>
      <c r="DS168" s="94"/>
      <c r="DT168" s="94"/>
      <c r="DU168" s="94"/>
      <c r="DV168" s="94"/>
      <c r="DW168" s="94"/>
      <c r="DX168" s="75">
        <f>DX171</f>
        <v>0</v>
      </c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>
        <f>BU168-CH168</f>
        <v>0</v>
      </c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124">
        <f>EX171</f>
        <v>0</v>
      </c>
      <c r="EY168" s="125"/>
      <c r="EZ168" s="125"/>
      <c r="FA168" s="125"/>
      <c r="FB168" s="125"/>
      <c r="FC168" s="125"/>
      <c r="FD168" s="125"/>
      <c r="FE168" s="125"/>
      <c r="FF168" s="125"/>
      <c r="FG168" s="125"/>
      <c r="FH168" s="126"/>
      <c r="FI168" s="13"/>
      <c r="FJ168" s="13"/>
    </row>
    <row r="169" spans="1:166" s="4" customFormat="1" ht="18.75" customHeight="1">
      <c r="A169" s="137" t="s">
        <v>22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76" t="s">
        <v>34</v>
      </c>
      <c r="AL169" s="76"/>
      <c r="AM169" s="76"/>
      <c r="AN169" s="76"/>
      <c r="AO169" s="76"/>
      <c r="AP169" s="76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3"/>
      <c r="FI169" s="13"/>
      <c r="FJ169" s="13"/>
    </row>
    <row r="170" spans="1:166" s="20" customFormat="1" ht="150" customHeight="1">
      <c r="A170" s="73" t="s">
        <v>203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48"/>
      <c r="BT170" s="48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22"/>
      <c r="EY170" s="122"/>
      <c r="EZ170" s="122"/>
      <c r="FA170" s="122"/>
      <c r="FB170" s="122"/>
      <c r="FC170" s="122"/>
      <c r="FD170" s="122"/>
      <c r="FE170" s="122"/>
      <c r="FF170" s="122"/>
      <c r="FG170" s="122"/>
      <c r="FH170" s="18"/>
      <c r="FI170" s="18"/>
      <c r="FJ170" s="18"/>
    </row>
    <row r="171" spans="1:166" s="4" customFormat="1" ht="17.25" customHeight="1">
      <c r="A171" s="136" t="s">
        <v>296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5">
        <f>BC172</f>
        <v>200</v>
      </c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>
        <f>BU172</f>
        <v>0</v>
      </c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>
        <f>CH172</f>
        <v>0</v>
      </c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>
        <f>DX172</f>
        <v>0</v>
      </c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>
        <f>BC171-CH171</f>
        <v>200</v>
      </c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124">
        <f>EX172</f>
        <v>0</v>
      </c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6"/>
    </row>
    <row r="172" spans="1:166" s="20" customFormat="1" ht="24" customHeight="1">
      <c r="A172" s="259" t="s">
        <v>142</v>
      </c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76" t="s">
        <v>61</v>
      </c>
      <c r="AL172" s="76"/>
      <c r="AM172" s="76"/>
      <c r="AN172" s="76"/>
      <c r="AO172" s="76"/>
      <c r="AP172" s="76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77">
        <v>200</v>
      </c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>
        <v>0</v>
      </c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>
        <v>0</v>
      </c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>
        <f>CH172</f>
        <v>0</v>
      </c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>
        <f>BC172-CH172</f>
        <v>200</v>
      </c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130">
        <f>BU172-CH172</f>
        <v>0</v>
      </c>
      <c r="EY172" s="131"/>
      <c r="EZ172" s="131"/>
      <c r="FA172" s="131"/>
      <c r="FB172" s="131"/>
      <c r="FC172" s="131"/>
      <c r="FD172" s="131"/>
      <c r="FE172" s="131"/>
      <c r="FF172" s="131"/>
      <c r="FG172" s="131"/>
      <c r="FH172" s="131"/>
      <c r="FI172" s="131"/>
      <c r="FJ172" s="132"/>
    </row>
    <row r="173" spans="1:166" s="4" customFormat="1" ht="15" customHeight="1">
      <c r="A173" s="104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6"/>
      <c r="CE173" s="12"/>
      <c r="CF173" s="12"/>
      <c r="CG173" s="118" t="s">
        <v>81</v>
      </c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12"/>
      <c r="FI173" s="12"/>
      <c r="FJ173" s="16" t="s">
        <v>39</v>
      </c>
    </row>
    <row r="174" spans="1:166" s="4" customFormat="1" ht="32.25" customHeight="1">
      <c r="A174" s="91" t="s">
        <v>8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 t="s">
        <v>23</v>
      </c>
      <c r="AL174" s="91"/>
      <c r="AM174" s="91"/>
      <c r="AN174" s="91"/>
      <c r="AO174" s="91"/>
      <c r="AP174" s="91"/>
      <c r="AQ174" s="91" t="s">
        <v>35</v>
      </c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 t="s">
        <v>137</v>
      </c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 t="s">
        <v>37</v>
      </c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 t="s">
        <v>24</v>
      </c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112" t="s">
        <v>29</v>
      </c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4"/>
    </row>
    <row r="175" spans="1:166" s="4" customFormat="1" ht="81.75" customHeight="1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 t="s">
        <v>45</v>
      </c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 t="s">
        <v>25</v>
      </c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 t="s">
        <v>26</v>
      </c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 t="s">
        <v>27</v>
      </c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 t="s">
        <v>38</v>
      </c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112" t="s">
        <v>46</v>
      </c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4"/>
    </row>
    <row r="176" spans="1:166" s="4" customFormat="1" ht="15" customHeight="1">
      <c r="A176" s="61">
        <v>1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>
        <v>2</v>
      </c>
      <c r="AL176" s="61"/>
      <c r="AM176" s="61"/>
      <c r="AN176" s="61"/>
      <c r="AO176" s="61"/>
      <c r="AP176" s="61"/>
      <c r="AQ176" s="61">
        <v>3</v>
      </c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>
        <v>4</v>
      </c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>
        <v>5</v>
      </c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>
        <v>6</v>
      </c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>
        <v>7</v>
      </c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>
        <v>8</v>
      </c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>
        <v>9</v>
      </c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>
        <v>10</v>
      </c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127">
        <v>11</v>
      </c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9"/>
    </row>
    <row r="177" spans="1:166" s="4" customFormat="1" ht="19.5" customHeight="1">
      <c r="A177" s="144" t="s">
        <v>32</v>
      </c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76" t="s">
        <v>33</v>
      </c>
      <c r="AL177" s="76"/>
      <c r="AM177" s="76"/>
      <c r="AN177" s="76"/>
      <c r="AO177" s="76"/>
      <c r="AP177" s="76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75">
        <f>BC186+BC183+BC180</f>
        <v>206800</v>
      </c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42"/>
      <c r="BT177" s="42"/>
      <c r="BU177" s="93">
        <f>BU183+BU186+BU180</f>
        <v>153308.5</v>
      </c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75">
        <f>CH180+CH183+CH186</f>
        <v>153308.5</v>
      </c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94"/>
      <c r="DL177" s="94"/>
      <c r="DM177" s="94"/>
      <c r="DN177" s="94"/>
      <c r="DO177" s="94"/>
      <c r="DP177" s="94"/>
      <c r="DQ177" s="94"/>
      <c r="DR177" s="94"/>
      <c r="DS177" s="94"/>
      <c r="DT177" s="94"/>
      <c r="DU177" s="94"/>
      <c r="DV177" s="94"/>
      <c r="DW177" s="94"/>
      <c r="DX177" s="75">
        <f>DX180+DX183+DX186</f>
        <v>153308.5</v>
      </c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>
        <f>BC177-CH177</f>
        <v>53491.5</v>
      </c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58">
        <f>EX187</f>
        <v>0</v>
      </c>
      <c r="EY177" s="59"/>
      <c r="EZ177" s="59"/>
      <c r="FA177" s="59"/>
      <c r="FB177" s="59"/>
      <c r="FC177" s="59"/>
      <c r="FD177" s="59"/>
      <c r="FE177" s="59"/>
      <c r="FF177" s="59"/>
      <c r="FG177" s="59"/>
      <c r="FH177" s="60"/>
      <c r="FI177" s="13"/>
      <c r="FJ177" s="13"/>
    </row>
    <row r="178" spans="1:166" s="4" customFormat="1" ht="19.5" customHeight="1">
      <c r="A178" s="137" t="s">
        <v>22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76"/>
      <c r="AL178" s="76"/>
      <c r="AM178" s="76"/>
      <c r="AN178" s="76"/>
      <c r="AO178" s="76"/>
      <c r="AP178" s="76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42"/>
      <c r="FI178" s="13"/>
      <c r="FJ178" s="13"/>
    </row>
    <row r="179" spans="1:166" s="4" customFormat="1" ht="54.75" customHeight="1">
      <c r="A179" s="268" t="s">
        <v>306</v>
      </c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70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42"/>
      <c r="BT179" s="42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121"/>
      <c r="EZ179" s="121"/>
      <c r="FA179" s="121"/>
      <c r="FB179" s="121"/>
      <c r="FC179" s="121"/>
      <c r="FD179" s="121"/>
      <c r="FE179" s="121"/>
      <c r="FF179" s="121"/>
      <c r="FG179" s="121"/>
      <c r="FH179" s="42"/>
      <c r="FI179" s="13"/>
      <c r="FJ179" s="13"/>
    </row>
    <row r="180" spans="1:166" s="11" customFormat="1" ht="18.75" customHeight="1">
      <c r="A180" s="136" t="s">
        <v>297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75">
        <f>BC181</f>
        <v>9000</v>
      </c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40"/>
      <c r="BT180" s="40"/>
      <c r="BU180" s="75">
        <f>BU181</f>
        <v>9000</v>
      </c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>
        <f>CH181</f>
        <v>9000</v>
      </c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>
        <f>DX181</f>
        <v>9000</v>
      </c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>
        <f>BC180-CH180</f>
        <v>0</v>
      </c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>
        <f>BU180-CH180</f>
        <v>0</v>
      </c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40"/>
      <c r="FI180" s="9"/>
      <c r="FJ180" s="9"/>
    </row>
    <row r="181" spans="1:166" s="4" customFormat="1" ht="15" customHeight="1">
      <c r="A181" s="137" t="s">
        <v>59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76" t="s">
        <v>60</v>
      </c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7">
        <v>9000</v>
      </c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42"/>
      <c r="BT181" s="42"/>
      <c r="BU181" s="77">
        <v>9000</v>
      </c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>
        <v>9000</v>
      </c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>
        <v>9000</v>
      </c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>
        <f>BC181-CH181</f>
        <v>0</v>
      </c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>
        <f>BU181-CH181</f>
        <v>0</v>
      </c>
      <c r="EY181" s="121"/>
      <c r="EZ181" s="121"/>
      <c r="FA181" s="121"/>
      <c r="FB181" s="121"/>
      <c r="FC181" s="121"/>
      <c r="FD181" s="121"/>
      <c r="FE181" s="121"/>
      <c r="FF181" s="121"/>
      <c r="FG181" s="121"/>
      <c r="FH181" s="42"/>
      <c r="FI181" s="13"/>
      <c r="FJ181" s="13"/>
    </row>
    <row r="182" spans="1:166" s="4" customFormat="1" ht="37.5" customHeight="1">
      <c r="A182" s="267" t="s">
        <v>298</v>
      </c>
      <c r="B182" s="267"/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76"/>
      <c r="AL182" s="76"/>
      <c r="AM182" s="76"/>
      <c r="AN182" s="76"/>
      <c r="AO182" s="76"/>
      <c r="AP182" s="76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42"/>
      <c r="FI182" s="13"/>
      <c r="FJ182" s="13"/>
    </row>
    <row r="183" spans="1:166" s="4" customFormat="1" ht="19.5" customHeight="1">
      <c r="A183" s="136" t="s">
        <v>299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76"/>
      <c r="AL183" s="76"/>
      <c r="AM183" s="76"/>
      <c r="AN183" s="76"/>
      <c r="AO183" s="76"/>
      <c r="AP183" s="76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75">
        <f>BC184</f>
        <v>74800</v>
      </c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>
        <f>BU184</f>
        <v>74330</v>
      </c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>
        <f>CH184</f>
        <v>74330</v>
      </c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75">
        <f>DX184</f>
        <v>74330</v>
      </c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>
        <f>BC183-CH183</f>
        <v>470</v>
      </c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>
        <v>0</v>
      </c>
      <c r="EY183" s="75"/>
      <c r="EZ183" s="75"/>
      <c r="FA183" s="75"/>
      <c r="FB183" s="75"/>
      <c r="FC183" s="75"/>
      <c r="FD183" s="75"/>
      <c r="FE183" s="75"/>
      <c r="FF183" s="75"/>
      <c r="FG183" s="75"/>
      <c r="FH183" s="42"/>
      <c r="FI183" s="13"/>
      <c r="FJ183" s="13"/>
    </row>
    <row r="184" spans="1:166" s="4" customFormat="1" ht="19.5" customHeight="1">
      <c r="A184" s="137" t="s">
        <v>243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76" t="s">
        <v>60</v>
      </c>
      <c r="AL184" s="76"/>
      <c r="AM184" s="76"/>
      <c r="AN184" s="76"/>
      <c r="AO184" s="76"/>
      <c r="AP184" s="76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77">
        <v>74800</v>
      </c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>
        <v>74330</v>
      </c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>
        <v>74330</v>
      </c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77">
        <v>74330</v>
      </c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5">
        <f>BC184-CH184</f>
        <v>470</v>
      </c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7">
        <v>0</v>
      </c>
      <c r="EY184" s="77"/>
      <c r="EZ184" s="77"/>
      <c r="FA184" s="77"/>
      <c r="FB184" s="77"/>
      <c r="FC184" s="77"/>
      <c r="FD184" s="77"/>
      <c r="FE184" s="77"/>
      <c r="FF184" s="77"/>
      <c r="FG184" s="77"/>
      <c r="FH184" s="42"/>
      <c r="FI184" s="13"/>
      <c r="FJ184" s="13"/>
    </row>
    <row r="185" spans="1:166" s="4" customFormat="1" ht="18.75" customHeight="1">
      <c r="A185" s="267" t="s">
        <v>300</v>
      </c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42"/>
      <c r="BT185" s="42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42"/>
      <c r="FI185" s="13"/>
      <c r="FJ185" s="13"/>
    </row>
    <row r="186" spans="1:166" s="4" customFormat="1" ht="18.75" customHeight="1">
      <c r="A186" s="136" t="s">
        <v>325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75">
        <f>BC187</f>
        <v>123000</v>
      </c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40"/>
      <c r="BT186" s="40"/>
      <c r="BU186" s="75">
        <f>BU187</f>
        <v>69978.5</v>
      </c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>
        <f>CH187</f>
        <v>69978.5</v>
      </c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>
        <f>CH186</f>
        <v>69978.5</v>
      </c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>
        <f>BC186-CH186</f>
        <v>53021.5</v>
      </c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>
        <f>BU186-CH186</f>
        <v>0</v>
      </c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42"/>
      <c r="FI186" s="13"/>
      <c r="FJ186" s="13"/>
    </row>
    <row r="187" spans="1:166" s="4" customFormat="1" ht="16.5" customHeight="1">
      <c r="A187" s="137" t="s">
        <v>59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76" t="s">
        <v>67</v>
      </c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7">
        <v>123000</v>
      </c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42"/>
      <c r="BT187" s="42"/>
      <c r="BU187" s="77">
        <v>69978.5</v>
      </c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>
        <v>69978.5</v>
      </c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>
        <f>CH187</f>
        <v>69978.5</v>
      </c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>
        <f>BC187-CH187</f>
        <v>53021.5</v>
      </c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>
        <f>BU187-CH187</f>
        <v>0</v>
      </c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42"/>
      <c r="FI187" s="13"/>
      <c r="FJ187" s="13"/>
    </row>
    <row r="188" spans="1:166" s="4" customFormat="1" ht="18.75">
      <c r="A188" s="104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5"/>
      <c r="ER188" s="105"/>
      <c r="ES188" s="105"/>
      <c r="ET188" s="105"/>
      <c r="EU188" s="105"/>
      <c r="EV188" s="105"/>
      <c r="EW188" s="105"/>
      <c r="EX188" s="105"/>
      <c r="EY188" s="105"/>
      <c r="EZ188" s="105"/>
      <c r="FA188" s="105"/>
      <c r="FB188" s="105"/>
      <c r="FC188" s="105"/>
      <c r="FD188" s="105"/>
      <c r="FE188" s="105"/>
      <c r="FF188" s="105"/>
      <c r="FG188" s="106"/>
      <c r="FH188" s="12"/>
      <c r="FI188" s="12"/>
      <c r="FJ188" s="16" t="s">
        <v>39</v>
      </c>
    </row>
    <row r="189" spans="1:166" s="4" customFormat="1" ht="18.75">
      <c r="A189" s="104" t="s">
        <v>81</v>
      </c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5"/>
      <c r="ER189" s="105"/>
      <c r="ES189" s="105"/>
      <c r="ET189" s="105"/>
      <c r="EU189" s="105"/>
      <c r="EV189" s="105"/>
      <c r="EW189" s="105"/>
      <c r="EX189" s="105"/>
      <c r="EY189" s="105"/>
      <c r="EZ189" s="105"/>
      <c r="FA189" s="105"/>
      <c r="FB189" s="105"/>
      <c r="FC189" s="105"/>
      <c r="FD189" s="105"/>
      <c r="FE189" s="105"/>
      <c r="FF189" s="105"/>
      <c r="FG189" s="105"/>
      <c r="FH189" s="105"/>
      <c r="FI189" s="105"/>
      <c r="FJ189" s="106"/>
    </row>
    <row r="190" spans="1:166" s="4" customFormat="1" ht="17.25" customHeight="1">
      <c r="A190" s="91" t="s">
        <v>8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 t="s">
        <v>23</v>
      </c>
      <c r="AL190" s="91"/>
      <c r="AM190" s="91"/>
      <c r="AN190" s="91"/>
      <c r="AO190" s="91"/>
      <c r="AP190" s="91"/>
      <c r="AQ190" s="91" t="s">
        <v>35</v>
      </c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 t="s">
        <v>36</v>
      </c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 t="s">
        <v>37</v>
      </c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 t="s">
        <v>24</v>
      </c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112" t="s">
        <v>29</v>
      </c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4"/>
    </row>
    <row r="191" spans="1:166" s="4" customFormat="1" ht="78.75" customHeight="1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 t="s">
        <v>45</v>
      </c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 t="s">
        <v>25</v>
      </c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 t="s">
        <v>26</v>
      </c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 t="s">
        <v>27</v>
      </c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 t="s">
        <v>38</v>
      </c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112" t="s">
        <v>46</v>
      </c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4"/>
    </row>
    <row r="192" spans="1:166" s="4" customFormat="1" ht="18.75">
      <c r="A192" s="61">
        <v>1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>
        <v>2</v>
      </c>
      <c r="AL192" s="61"/>
      <c r="AM192" s="61"/>
      <c r="AN192" s="61"/>
      <c r="AO192" s="61"/>
      <c r="AP192" s="61"/>
      <c r="AQ192" s="61">
        <v>3</v>
      </c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>
        <v>4</v>
      </c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>
        <v>5</v>
      </c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>
        <v>6</v>
      </c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>
        <v>7</v>
      </c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>
        <v>8</v>
      </c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>
        <v>9</v>
      </c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>
        <v>10</v>
      </c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127">
        <v>11</v>
      </c>
      <c r="EY192" s="128"/>
      <c r="EZ192" s="128"/>
      <c r="FA192" s="128"/>
      <c r="FB192" s="128"/>
      <c r="FC192" s="128"/>
      <c r="FD192" s="128"/>
      <c r="FE192" s="128"/>
      <c r="FF192" s="128"/>
      <c r="FG192" s="128"/>
      <c r="FH192" s="128"/>
      <c r="FI192" s="128"/>
      <c r="FJ192" s="129"/>
    </row>
    <row r="193" spans="1:166" s="11" customFormat="1" ht="15" customHeight="1">
      <c r="A193" s="139" t="s">
        <v>32</v>
      </c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45" t="s">
        <v>33</v>
      </c>
      <c r="AL193" s="145"/>
      <c r="AM193" s="145"/>
      <c r="AN193" s="145"/>
      <c r="AO193" s="145"/>
      <c r="AP193" s="145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75">
        <f>BC196+BC204</f>
        <v>154400</v>
      </c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>
        <f>BU196+BU204</f>
        <v>68796.5</v>
      </c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>
        <f>CH196+CH204</f>
        <v>68796.5</v>
      </c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>
        <f>CH193</f>
        <v>68796.5</v>
      </c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>
        <f>EK196+EK204</f>
        <v>85603.5</v>
      </c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58">
        <f>EX196+EX204</f>
        <v>0</v>
      </c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60"/>
    </row>
    <row r="194" spans="1:166" s="4" customFormat="1" ht="15" customHeight="1">
      <c r="A194" s="138" t="s">
        <v>22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72" t="s">
        <v>34</v>
      </c>
      <c r="AL194" s="172"/>
      <c r="AM194" s="172"/>
      <c r="AN194" s="172"/>
      <c r="AO194" s="172"/>
      <c r="AP194" s="172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82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4"/>
    </row>
    <row r="195" spans="1:166" s="4" customFormat="1" ht="57.75" customHeight="1">
      <c r="A195" s="271" t="s">
        <v>143</v>
      </c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82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4"/>
    </row>
    <row r="196" spans="1:166" s="20" customFormat="1" ht="19.5" customHeight="1">
      <c r="A196" s="136" t="s">
        <v>301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75">
        <f>BC197</f>
        <v>139800</v>
      </c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>
        <f>BU197</f>
        <v>68516.5</v>
      </c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>
        <f>CH197</f>
        <v>68516.5</v>
      </c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75">
        <f>CH196</f>
        <v>68516.5</v>
      </c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>
        <f>EK197</f>
        <v>71283.5</v>
      </c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58">
        <f>EX197</f>
        <v>0</v>
      </c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60"/>
    </row>
    <row r="197" spans="1:166" s="4" customFormat="1" ht="20.25" customHeight="1">
      <c r="A197" s="73" t="s">
        <v>139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133" t="s">
        <v>52</v>
      </c>
      <c r="AL197" s="133"/>
      <c r="AM197" s="133"/>
      <c r="AN197" s="133"/>
      <c r="AO197" s="133"/>
      <c r="AP197" s="133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5">
        <f>BC198+BC199</f>
        <v>139800</v>
      </c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>
        <f>BU198+BU199</f>
        <v>68516.5</v>
      </c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>
        <f>CH198+CH199</f>
        <v>68516.5</v>
      </c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>
        <f>SUM(DX198:EJ199)</f>
        <v>68516.5</v>
      </c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>
        <f>BC197-CH197</f>
        <v>71283.5</v>
      </c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58">
        <f>BU197-CH197</f>
        <v>0</v>
      </c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60"/>
    </row>
    <row r="198" spans="1:166" s="4" customFormat="1" ht="15.75" customHeight="1">
      <c r="A198" s="137" t="s">
        <v>56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76" t="s">
        <v>53</v>
      </c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7">
        <v>106700</v>
      </c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>
        <v>55043.28</v>
      </c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>
        <v>55043.28</v>
      </c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>
        <f>CH198</f>
        <v>55043.28</v>
      </c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>
        <f>BC198-BU198</f>
        <v>51656.72</v>
      </c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82">
        <v>0</v>
      </c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4"/>
    </row>
    <row r="199" spans="1:166" s="4" customFormat="1" ht="18.75" customHeight="1">
      <c r="A199" s="137" t="s">
        <v>58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76" t="s">
        <v>55</v>
      </c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7">
        <v>33100</v>
      </c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>
        <v>13473.22</v>
      </c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>
        <v>13473.22</v>
      </c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>
        <f>CH199</f>
        <v>13473.22</v>
      </c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>
        <f>BC199-BU199</f>
        <v>19626.78</v>
      </c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82">
        <f>BU199-CH199</f>
        <v>0</v>
      </c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4"/>
    </row>
    <row r="200" spans="1:166" s="4" customFormat="1" ht="18" customHeight="1">
      <c r="A200" s="141" t="s">
        <v>120</v>
      </c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33"/>
      <c r="AL200" s="133"/>
      <c r="AM200" s="133"/>
      <c r="AN200" s="133"/>
      <c r="AO200" s="133"/>
      <c r="AP200" s="133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101"/>
      <c r="DC200" s="101"/>
      <c r="DD200" s="101"/>
      <c r="DE200" s="101"/>
      <c r="DF200" s="101"/>
      <c r="DG200" s="101"/>
      <c r="DH200" s="101"/>
      <c r="DI200" s="101"/>
      <c r="DJ200" s="101"/>
      <c r="DK200" s="101"/>
      <c r="DL200" s="101"/>
      <c r="DM200" s="101"/>
      <c r="DN200" s="101"/>
      <c r="DO200" s="101"/>
      <c r="DP200" s="101"/>
      <c r="DQ200" s="101"/>
      <c r="DR200" s="101"/>
      <c r="DS200" s="101"/>
      <c r="DT200" s="101"/>
      <c r="DU200" s="101"/>
      <c r="DV200" s="101"/>
      <c r="DW200" s="101"/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1"/>
      <c r="EH200" s="101"/>
      <c r="EI200" s="101"/>
      <c r="EJ200" s="101"/>
      <c r="EK200" s="101"/>
      <c r="EL200" s="101"/>
      <c r="EM200" s="101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88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90"/>
    </row>
    <row r="201" spans="1:166" s="4" customFormat="1" ht="15" customHeight="1" hidden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5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43"/>
      <c r="BT201" s="43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43"/>
      <c r="FI201" s="43"/>
      <c r="FJ201" s="43"/>
    </row>
    <row r="202" spans="1:166" s="4" customFormat="1" ht="15" customHeight="1" hidden="1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43"/>
      <c r="BT202" s="43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77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108"/>
      <c r="EY202" s="78"/>
      <c r="EZ202" s="78"/>
      <c r="FA202" s="78"/>
      <c r="FB202" s="78"/>
      <c r="FC202" s="78"/>
      <c r="FD202" s="78"/>
      <c r="FE202" s="78"/>
      <c r="FF202" s="78"/>
      <c r="FG202" s="78"/>
      <c r="FH202" s="43"/>
      <c r="FI202" s="43"/>
      <c r="FJ202" s="43"/>
    </row>
    <row r="203" spans="1:166" s="4" customFormat="1" ht="15" customHeight="1" hidden="1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43"/>
      <c r="BT203" s="43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77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108"/>
      <c r="EY203" s="78"/>
      <c r="EZ203" s="78"/>
      <c r="FA203" s="78"/>
      <c r="FB203" s="78"/>
      <c r="FC203" s="78"/>
      <c r="FD203" s="78"/>
      <c r="FE203" s="78"/>
      <c r="FF203" s="78"/>
      <c r="FG203" s="78"/>
      <c r="FH203" s="43"/>
      <c r="FI203" s="43"/>
      <c r="FJ203" s="43"/>
    </row>
    <row r="204" spans="1:166" s="4" customFormat="1" ht="18.75" customHeight="1">
      <c r="A204" s="136" t="s">
        <v>302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3" t="s">
        <v>180</v>
      </c>
      <c r="AL204" s="133"/>
      <c r="AM204" s="133"/>
      <c r="AN204" s="133"/>
      <c r="AO204" s="133"/>
      <c r="AP204" s="133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5">
        <f>BC205</f>
        <v>14600</v>
      </c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>
        <f>BU205</f>
        <v>280</v>
      </c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>
        <f>CH205</f>
        <v>280</v>
      </c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>
        <f>CH204</f>
        <v>280</v>
      </c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>
        <f>BC204-CH204</f>
        <v>14320</v>
      </c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58">
        <f>BU204-CH204</f>
        <v>0</v>
      </c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60"/>
    </row>
    <row r="205" spans="1:166" s="4" customFormat="1" ht="18.75" customHeight="1">
      <c r="A205" s="73" t="s">
        <v>142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6" t="s">
        <v>61</v>
      </c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7">
        <v>14600</v>
      </c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>
        <v>280</v>
      </c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>
        <v>280</v>
      </c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>
        <f>CH205</f>
        <v>280</v>
      </c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>
        <f>BC205-CH205</f>
        <v>14320</v>
      </c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82">
        <f>BU205-CH205</f>
        <v>0</v>
      </c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4"/>
    </row>
    <row r="206" spans="1:166" s="4" customFormat="1" ht="18.75">
      <c r="A206" s="104" t="s">
        <v>81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  <c r="EP206" s="105"/>
      <c r="EQ206" s="105"/>
      <c r="ER206" s="105"/>
      <c r="ES206" s="105"/>
      <c r="ET206" s="105"/>
      <c r="EU206" s="105"/>
      <c r="EV206" s="105"/>
      <c r="EW206" s="105"/>
      <c r="EX206" s="105"/>
      <c r="EY206" s="105"/>
      <c r="EZ206" s="105"/>
      <c r="FA206" s="105"/>
      <c r="FB206" s="105"/>
      <c r="FC206" s="105"/>
      <c r="FD206" s="105"/>
      <c r="FE206" s="105"/>
      <c r="FF206" s="105"/>
      <c r="FG206" s="105"/>
      <c r="FH206" s="105"/>
      <c r="FI206" s="105"/>
      <c r="FJ206" s="106"/>
    </row>
    <row r="207" spans="1:166" s="4" customFormat="1" ht="15.75" customHeight="1">
      <c r="A207" s="91" t="s">
        <v>8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 t="s">
        <v>23</v>
      </c>
      <c r="AL207" s="91"/>
      <c r="AM207" s="91"/>
      <c r="AN207" s="91"/>
      <c r="AO207" s="91"/>
      <c r="AP207" s="91"/>
      <c r="AQ207" s="91" t="s">
        <v>35</v>
      </c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 t="s">
        <v>36</v>
      </c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 t="s">
        <v>37</v>
      </c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 t="s">
        <v>24</v>
      </c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112" t="s">
        <v>29</v>
      </c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4"/>
    </row>
    <row r="208" spans="1:166" s="4" customFormat="1" ht="98.25" customHeight="1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 t="s">
        <v>45</v>
      </c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 t="s">
        <v>25</v>
      </c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 t="s">
        <v>26</v>
      </c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 t="s">
        <v>27</v>
      </c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 t="s">
        <v>38</v>
      </c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112" t="s">
        <v>46</v>
      </c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4"/>
    </row>
    <row r="209" spans="1:166" s="4" customFormat="1" ht="18.75">
      <c r="A209" s="61">
        <v>1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>
        <v>2</v>
      </c>
      <c r="AL209" s="61"/>
      <c r="AM209" s="61"/>
      <c r="AN209" s="61"/>
      <c r="AO209" s="61"/>
      <c r="AP209" s="61"/>
      <c r="AQ209" s="61">
        <v>3</v>
      </c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>
        <v>4</v>
      </c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>
        <v>5</v>
      </c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>
        <v>6</v>
      </c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>
        <v>7</v>
      </c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>
        <v>8</v>
      </c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>
        <v>9</v>
      </c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>
        <v>10</v>
      </c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127">
        <v>11</v>
      </c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9"/>
    </row>
    <row r="210" spans="1:166" s="11" customFormat="1" ht="18.75" customHeight="1">
      <c r="A210" s="139" t="s">
        <v>32</v>
      </c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45" t="s">
        <v>33</v>
      </c>
      <c r="AL210" s="145"/>
      <c r="AM210" s="145"/>
      <c r="AN210" s="145"/>
      <c r="AO210" s="145"/>
      <c r="AP210" s="145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75">
        <f>BC213+BC215+BC218+BC221</f>
        <v>133300</v>
      </c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>
        <f>BU213+BU215+BU218+BU221</f>
        <v>67000</v>
      </c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>
        <f>CH213+CH218+CH221</f>
        <v>67000</v>
      </c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>
        <f>DX213+DX218+DX220</f>
        <v>67000</v>
      </c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>
        <f>BC210-CH210</f>
        <v>66300</v>
      </c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58">
        <f>BU210-CH210</f>
        <v>0</v>
      </c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60"/>
    </row>
    <row r="211" spans="1:166" s="4" customFormat="1" ht="15" customHeight="1">
      <c r="A211" s="138" t="s">
        <v>22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72" t="s">
        <v>34</v>
      </c>
      <c r="AL211" s="172"/>
      <c r="AM211" s="172"/>
      <c r="AN211" s="172"/>
      <c r="AO211" s="172"/>
      <c r="AP211" s="172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82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4"/>
    </row>
    <row r="212" spans="1:166" s="11" customFormat="1" ht="72.75" customHeight="1">
      <c r="A212" s="142" t="s">
        <v>307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76"/>
      <c r="AL212" s="76"/>
      <c r="AM212" s="76"/>
      <c r="AN212" s="76"/>
      <c r="AO212" s="76"/>
      <c r="AP212" s="76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40"/>
      <c r="BT212" s="40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40"/>
      <c r="FI212" s="40"/>
      <c r="FJ212" s="40"/>
    </row>
    <row r="213" spans="1:166" s="4" customFormat="1" ht="19.5" customHeight="1">
      <c r="A213" s="141" t="s">
        <v>303</v>
      </c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5">
        <f>BC214</f>
        <v>5000</v>
      </c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>
        <f>BU214</f>
        <v>1000</v>
      </c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>
        <f>CH214</f>
        <v>1000</v>
      </c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5">
        <f>DX214</f>
        <v>1000</v>
      </c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>
        <f>EK214</f>
        <v>4000</v>
      </c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58">
        <v>0</v>
      </c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60"/>
    </row>
    <row r="214" spans="1:166" s="4" customFormat="1" ht="18.75" customHeight="1">
      <c r="A214" s="73" t="s">
        <v>199</v>
      </c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6" t="s">
        <v>60</v>
      </c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7">
        <v>5000</v>
      </c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>
        <v>1000</v>
      </c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>
        <v>1000</v>
      </c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>
        <v>1000</v>
      </c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>
        <f>BC214-CH214</f>
        <v>4000</v>
      </c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88">
        <v>0</v>
      </c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90"/>
    </row>
    <row r="215" spans="1:166" s="4" customFormat="1" ht="18" customHeight="1">
      <c r="A215" s="141" t="s">
        <v>304</v>
      </c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5">
        <f>BC216</f>
        <v>5000</v>
      </c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>
        <f>BU216</f>
        <v>0</v>
      </c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>
        <f>CH216</f>
        <v>0</v>
      </c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5">
        <f>DX216</f>
        <v>0</v>
      </c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>
        <f>EK216</f>
        <v>5000</v>
      </c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58">
        <v>0</v>
      </c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60"/>
    </row>
    <row r="216" spans="1:166" s="4" customFormat="1" ht="18.75" customHeight="1">
      <c r="A216" s="73" t="s">
        <v>199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6" t="s">
        <v>60</v>
      </c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7">
        <v>5000</v>
      </c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>
        <v>0</v>
      </c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>
        <v>0</v>
      </c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>
        <v>0</v>
      </c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>
        <f>BC216-CH216</f>
        <v>5000</v>
      </c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88">
        <v>0</v>
      </c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90"/>
    </row>
    <row r="217" spans="1:166" s="4" customFormat="1" ht="39" customHeight="1">
      <c r="A217" s="179" t="s">
        <v>181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2"/>
      <c r="AL217" s="172"/>
      <c r="AM217" s="172"/>
      <c r="AN217" s="172"/>
      <c r="AO217" s="172"/>
      <c r="AP217" s="172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42"/>
      <c r="BT217" s="42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42"/>
      <c r="FI217" s="42"/>
      <c r="FJ217" s="42"/>
    </row>
    <row r="218" spans="1:166" s="11" customFormat="1" ht="19.5" customHeight="1">
      <c r="A218" s="141" t="s">
        <v>324</v>
      </c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75">
        <f>BC219</f>
        <v>119300</v>
      </c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>
        <f>BU219</f>
        <v>66000</v>
      </c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>
        <f>CH219</f>
        <v>66000</v>
      </c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>
        <f>DX219</f>
        <v>66000</v>
      </c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>
        <f>BC218-CH218</f>
        <v>53300</v>
      </c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58">
        <v>0</v>
      </c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60"/>
    </row>
    <row r="219" spans="1:166" s="11" customFormat="1" ht="34.5" customHeight="1">
      <c r="A219" s="224" t="s">
        <v>198</v>
      </c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6"/>
      <c r="AK219" s="76" t="s">
        <v>64</v>
      </c>
      <c r="AL219" s="76"/>
      <c r="AM219" s="76"/>
      <c r="AN219" s="76"/>
      <c r="AO219" s="76"/>
      <c r="AP219" s="76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77">
        <v>119300</v>
      </c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40"/>
      <c r="BT219" s="40"/>
      <c r="BU219" s="77">
        <v>66000</v>
      </c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>
        <v>66000</v>
      </c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>
        <v>66000</v>
      </c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>
        <f>BC219-CH219</f>
        <v>53300</v>
      </c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5">
        <f>BU219-CH219</f>
        <v>0</v>
      </c>
      <c r="EY219" s="75"/>
      <c r="EZ219" s="75"/>
      <c r="FA219" s="75"/>
      <c r="FB219" s="75"/>
      <c r="FC219" s="75"/>
      <c r="FD219" s="75"/>
      <c r="FE219" s="75"/>
      <c r="FF219" s="75"/>
      <c r="FG219" s="75"/>
      <c r="FH219" s="40"/>
      <c r="FI219" s="40"/>
      <c r="FJ219" s="40"/>
    </row>
    <row r="220" spans="1:166" s="4" customFormat="1" ht="59.25" customHeight="1">
      <c r="A220" s="142" t="s">
        <v>308</v>
      </c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>
        <f>DX222</f>
        <v>0</v>
      </c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>
        <f>EK222</f>
        <v>4000</v>
      </c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101">
        <f>EX222</f>
        <v>0</v>
      </c>
      <c r="EY220" s="101"/>
      <c r="EZ220" s="101"/>
      <c r="FA220" s="101"/>
      <c r="FB220" s="101"/>
      <c r="FC220" s="101"/>
      <c r="FD220" s="101"/>
      <c r="FE220" s="101"/>
      <c r="FF220" s="101"/>
      <c r="FG220" s="101"/>
      <c r="FH220" s="51"/>
      <c r="FI220" s="51"/>
      <c r="FJ220" s="51"/>
    </row>
    <row r="221" spans="1:166" s="11" customFormat="1" ht="18.75" customHeight="1">
      <c r="A221" s="141" t="s">
        <v>305</v>
      </c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01">
        <f>BC222</f>
        <v>4000</v>
      </c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1">
        <f>BU222</f>
        <v>0</v>
      </c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1">
        <f>CH222</f>
        <v>0</v>
      </c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15"/>
      <c r="EY221" s="116"/>
      <c r="EZ221" s="116"/>
      <c r="FA221" s="116"/>
      <c r="FB221" s="116"/>
      <c r="FC221" s="116"/>
      <c r="FD221" s="116"/>
      <c r="FE221" s="116"/>
      <c r="FF221" s="116"/>
      <c r="FG221" s="116"/>
      <c r="FH221" s="116"/>
      <c r="FI221" s="116"/>
      <c r="FJ221" s="117"/>
    </row>
    <row r="222" spans="1:166" s="4" customFormat="1" ht="18.75" customHeight="1">
      <c r="A222" s="73" t="s">
        <v>199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6" t="s">
        <v>60</v>
      </c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108">
        <v>4000</v>
      </c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>
        <v>0</v>
      </c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>
        <v>0</v>
      </c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  <c r="DH222" s="108"/>
      <c r="DI222" s="108"/>
      <c r="DJ222" s="108"/>
      <c r="DK222" s="108"/>
      <c r="DL222" s="108"/>
      <c r="DM222" s="108"/>
      <c r="DN222" s="108"/>
      <c r="DO222" s="108"/>
      <c r="DP222" s="108"/>
      <c r="DQ222" s="108"/>
      <c r="DR222" s="108"/>
      <c r="DS222" s="108"/>
      <c r="DT222" s="108"/>
      <c r="DU222" s="108"/>
      <c r="DV222" s="108"/>
      <c r="DW222" s="108"/>
      <c r="DX222" s="108">
        <v>0</v>
      </c>
      <c r="DY222" s="108"/>
      <c r="DZ222" s="108"/>
      <c r="EA222" s="108"/>
      <c r="EB222" s="108"/>
      <c r="EC222" s="108"/>
      <c r="ED222" s="108"/>
      <c r="EE222" s="108"/>
      <c r="EF222" s="108"/>
      <c r="EG222" s="108"/>
      <c r="EH222" s="108"/>
      <c r="EI222" s="108"/>
      <c r="EJ222" s="108"/>
      <c r="EK222" s="108">
        <f>BC222-BU222</f>
        <v>4000</v>
      </c>
      <c r="EL222" s="108"/>
      <c r="EM222" s="108"/>
      <c r="EN222" s="108"/>
      <c r="EO222" s="108"/>
      <c r="EP222" s="108"/>
      <c r="EQ222" s="108"/>
      <c r="ER222" s="108"/>
      <c r="ES222" s="108"/>
      <c r="ET222" s="108"/>
      <c r="EU222" s="108"/>
      <c r="EV222" s="108"/>
      <c r="EW222" s="108"/>
      <c r="EX222" s="88">
        <v>0</v>
      </c>
      <c r="EY222" s="89"/>
      <c r="EZ222" s="89"/>
      <c r="FA222" s="89"/>
      <c r="FB222" s="89"/>
      <c r="FC222" s="89"/>
      <c r="FD222" s="89"/>
      <c r="FE222" s="89"/>
      <c r="FF222" s="89"/>
      <c r="FG222" s="89"/>
      <c r="FH222" s="89"/>
      <c r="FI222" s="89"/>
      <c r="FJ222" s="90"/>
    </row>
    <row r="223" spans="1:166" s="4" customFormat="1" ht="22.5" customHeight="1">
      <c r="A223" s="98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100"/>
      <c r="BI223" s="173" t="s">
        <v>103</v>
      </c>
      <c r="BJ223" s="173"/>
      <c r="BK223" s="173"/>
      <c r="BL223" s="173"/>
      <c r="BM223" s="173"/>
      <c r="BN223" s="173"/>
      <c r="BO223" s="173"/>
      <c r="BP223" s="173"/>
      <c r="BQ223" s="173"/>
      <c r="BR223" s="173"/>
      <c r="BS223" s="173"/>
      <c r="BT223" s="173"/>
      <c r="BU223" s="173"/>
      <c r="BV223" s="173"/>
      <c r="BW223" s="173"/>
      <c r="BX223" s="173"/>
      <c r="BY223" s="173"/>
      <c r="BZ223" s="173"/>
      <c r="CA223" s="173"/>
      <c r="CB223" s="173"/>
      <c r="CC223" s="173"/>
      <c r="CD223" s="173"/>
      <c r="CE223" s="173"/>
      <c r="CF223" s="173"/>
      <c r="CG223" s="173"/>
      <c r="CH223" s="173"/>
      <c r="CI223" s="173"/>
      <c r="CJ223" s="173"/>
      <c r="CK223" s="173"/>
      <c r="CL223" s="173"/>
      <c r="CM223" s="98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100"/>
      <c r="FH223" s="14"/>
      <c r="FI223" s="14"/>
      <c r="FJ223" s="14"/>
    </row>
    <row r="224" spans="1:166" s="4" customFormat="1" ht="18" customHeight="1">
      <c r="A224" s="91" t="s">
        <v>8</v>
      </c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 t="s">
        <v>23</v>
      </c>
      <c r="AL224" s="91"/>
      <c r="AM224" s="91"/>
      <c r="AN224" s="91"/>
      <c r="AO224" s="91"/>
      <c r="AP224" s="91"/>
      <c r="AQ224" s="91" t="s">
        <v>35</v>
      </c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 t="s">
        <v>36</v>
      </c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 t="s">
        <v>37</v>
      </c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 t="s">
        <v>24</v>
      </c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112" t="s">
        <v>29</v>
      </c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4"/>
    </row>
    <row r="225" spans="1:166" s="4" customFormat="1" ht="122.25" customHeight="1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 t="s">
        <v>45</v>
      </c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 t="s">
        <v>25</v>
      </c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 t="s">
        <v>26</v>
      </c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 t="s">
        <v>27</v>
      </c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 t="s">
        <v>38</v>
      </c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112" t="s">
        <v>46</v>
      </c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4"/>
    </row>
    <row r="226" spans="1:166" s="4" customFormat="1" ht="18" customHeight="1">
      <c r="A226" s="61">
        <v>1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>
        <v>2</v>
      </c>
      <c r="AL226" s="61"/>
      <c r="AM226" s="61"/>
      <c r="AN226" s="61"/>
      <c r="AO226" s="61"/>
      <c r="AP226" s="61"/>
      <c r="AQ226" s="61">
        <v>3</v>
      </c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>
        <v>4</v>
      </c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>
        <v>5</v>
      </c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>
        <v>6</v>
      </c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>
        <v>7</v>
      </c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>
        <v>8</v>
      </c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>
        <v>9</v>
      </c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>
        <v>10</v>
      </c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127">
        <v>11</v>
      </c>
      <c r="EY226" s="128"/>
      <c r="EZ226" s="128"/>
      <c r="FA226" s="128"/>
      <c r="FB226" s="128"/>
      <c r="FC226" s="128"/>
      <c r="FD226" s="128"/>
      <c r="FE226" s="128"/>
      <c r="FF226" s="128"/>
      <c r="FG226" s="128"/>
      <c r="FH226" s="128"/>
      <c r="FI226" s="128"/>
      <c r="FJ226" s="129"/>
    </row>
    <row r="227" spans="1:166" s="11" customFormat="1" ht="19.5" customHeight="1">
      <c r="A227" s="139" t="s">
        <v>32</v>
      </c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45" t="s">
        <v>33</v>
      </c>
      <c r="AL227" s="145"/>
      <c r="AM227" s="145"/>
      <c r="AN227" s="145"/>
      <c r="AO227" s="145"/>
      <c r="AP227" s="145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75">
        <f>BC241+BC234+BC236+BC238+BC232</f>
        <v>1317900</v>
      </c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>
        <f>BU241+BU234+BU236+BU238+BU232</f>
        <v>690805</v>
      </c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>
        <f>CH234+CH236+CH241+CH238+CH232</f>
        <v>690805</v>
      </c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>
        <f>CH227</f>
        <v>690805</v>
      </c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>
        <f>BC227-CH227</f>
        <v>627095</v>
      </c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58">
        <f>EX241</f>
        <v>0</v>
      </c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60"/>
    </row>
    <row r="228" spans="1:166" s="4" customFormat="1" ht="18" customHeight="1">
      <c r="A228" s="138" t="s">
        <v>22</v>
      </c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72" t="s">
        <v>34</v>
      </c>
      <c r="AL228" s="172"/>
      <c r="AM228" s="172"/>
      <c r="AN228" s="172"/>
      <c r="AO228" s="172"/>
      <c r="AP228" s="172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82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4"/>
    </row>
    <row r="229" spans="1:166" s="4" customFormat="1" ht="41.25" customHeight="1">
      <c r="A229" s="179" t="s">
        <v>309</v>
      </c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2"/>
      <c r="AL229" s="172"/>
      <c r="AM229" s="172"/>
      <c r="AN229" s="172"/>
      <c r="AO229" s="172"/>
      <c r="AP229" s="172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42"/>
      <c r="BT229" s="42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42"/>
      <c r="FI229" s="42"/>
      <c r="FJ229" s="42"/>
    </row>
    <row r="230" spans="1:166" s="4" customFormat="1" ht="25.5" customHeight="1" hidden="1">
      <c r="A230" s="137" t="s">
        <v>66</v>
      </c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76" t="s">
        <v>60</v>
      </c>
      <c r="AL230" s="76"/>
      <c r="AM230" s="76"/>
      <c r="AN230" s="76"/>
      <c r="AO230" s="76"/>
      <c r="AP230" s="76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77">
        <v>9000</v>
      </c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40"/>
      <c r="BT230" s="40"/>
      <c r="BU230" s="77">
        <v>252.98</v>
      </c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>
        <v>252.98</v>
      </c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>
        <v>252.98</v>
      </c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>
        <f>BC230-CH230</f>
        <v>8747.02</v>
      </c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5">
        <f>BU230-CH230</f>
        <v>0</v>
      </c>
      <c r="EY230" s="75"/>
      <c r="EZ230" s="75"/>
      <c r="FA230" s="75"/>
      <c r="FB230" s="75"/>
      <c r="FC230" s="75"/>
      <c r="FD230" s="75"/>
      <c r="FE230" s="75"/>
      <c r="FF230" s="75"/>
      <c r="FG230" s="75"/>
      <c r="FH230" s="40"/>
      <c r="FI230" s="40"/>
      <c r="FJ230" s="40"/>
    </row>
    <row r="231" spans="1:166" s="4" customFormat="1" ht="25.5" customHeight="1" hidden="1">
      <c r="A231" s="142" t="s">
        <v>153</v>
      </c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76"/>
      <c r="AL231" s="76"/>
      <c r="AM231" s="76"/>
      <c r="AN231" s="76"/>
      <c r="AO231" s="76"/>
      <c r="AP231" s="76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40"/>
      <c r="BT231" s="40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40"/>
      <c r="FI231" s="40"/>
      <c r="FJ231" s="40"/>
    </row>
    <row r="232" spans="1:166" s="11" customFormat="1" ht="27" customHeight="1">
      <c r="A232" s="68" t="s">
        <v>339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4"/>
      <c r="AK232" s="65" t="s">
        <v>60</v>
      </c>
      <c r="AL232" s="66"/>
      <c r="AM232" s="66"/>
      <c r="AN232" s="66"/>
      <c r="AO232" s="66"/>
      <c r="AP232" s="67"/>
      <c r="AQ232" s="65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7"/>
      <c r="BC232" s="58">
        <f>BC233</f>
        <v>295000</v>
      </c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60"/>
      <c r="BU232" s="58">
        <f>BU233</f>
        <v>295000</v>
      </c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60"/>
      <c r="CH232" s="58">
        <f>CH233</f>
        <v>295000</v>
      </c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60"/>
      <c r="CX232" s="58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60"/>
      <c r="DK232" s="58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60"/>
      <c r="DX232" s="58">
        <f>CH232</f>
        <v>295000</v>
      </c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60"/>
      <c r="EK232" s="58">
        <f>BC232-CH232</f>
        <v>0</v>
      </c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60"/>
      <c r="EX232" s="62">
        <v>0</v>
      </c>
      <c r="EY232" s="63"/>
      <c r="EZ232" s="63"/>
      <c r="FA232" s="63"/>
      <c r="FB232" s="63"/>
      <c r="FC232" s="63"/>
      <c r="FD232" s="63"/>
      <c r="FE232" s="63"/>
      <c r="FF232" s="63"/>
      <c r="FG232" s="54"/>
      <c r="FH232" s="49"/>
      <c r="FI232" s="49"/>
      <c r="FJ232" s="49"/>
    </row>
    <row r="233" spans="1:166" s="4" customFormat="1" ht="31.5" customHeight="1">
      <c r="A233" s="73" t="s">
        <v>199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0" t="s">
        <v>60</v>
      </c>
      <c r="AL233" s="71"/>
      <c r="AM233" s="71"/>
      <c r="AN233" s="71"/>
      <c r="AO233" s="71"/>
      <c r="AP233" s="72"/>
      <c r="AQ233" s="70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2"/>
      <c r="BC233" s="82">
        <v>295000</v>
      </c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4"/>
      <c r="BU233" s="82">
        <v>295000</v>
      </c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4"/>
      <c r="CH233" s="82">
        <v>295000</v>
      </c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4"/>
      <c r="CX233" s="82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4"/>
      <c r="DK233" s="82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4"/>
      <c r="DX233" s="82">
        <f>CH233</f>
        <v>295000</v>
      </c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4"/>
      <c r="EK233" s="82">
        <f>BC233-CH233</f>
        <v>0</v>
      </c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4"/>
      <c r="EX233" s="88">
        <v>0</v>
      </c>
      <c r="EY233" s="89"/>
      <c r="EZ233" s="89"/>
      <c r="FA233" s="89"/>
      <c r="FB233" s="89"/>
      <c r="FC233" s="89"/>
      <c r="FD233" s="89"/>
      <c r="FE233" s="89"/>
      <c r="FF233" s="89"/>
      <c r="FG233" s="90"/>
      <c r="FH233" s="51"/>
      <c r="FI233" s="51"/>
      <c r="FJ233" s="51"/>
    </row>
    <row r="234" spans="1:166" s="11" customFormat="1" ht="27" customHeight="1">
      <c r="A234" s="68" t="s">
        <v>338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4"/>
      <c r="AK234" s="65" t="s">
        <v>60</v>
      </c>
      <c r="AL234" s="66"/>
      <c r="AM234" s="66"/>
      <c r="AN234" s="66"/>
      <c r="AO234" s="66"/>
      <c r="AP234" s="67"/>
      <c r="AQ234" s="65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7"/>
      <c r="BC234" s="58">
        <f>BC235</f>
        <v>600000</v>
      </c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60"/>
      <c r="BU234" s="58">
        <f>BU235</f>
        <v>200000</v>
      </c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60"/>
      <c r="CH234" s="58">
        <f>CH235</f>
        <v>200000</v>
      </c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60"/>
      <c r="CX234" s="58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60"/>
      <c r="DK234" s="58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60"/>
      <c r="DX234" s="58">
        <f aca="true" t="shared" si="12" ref="DX234:DX242">CH234</f>
        <v>200000</v>
      </c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60"/>
      <c r="EK234" s="58">
        <f aca="true" t="shared" si="13" ref="EK234:EK242">BC234-CH234</f>
        <v>400000</v>
      </c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60"/>
      <c r="EX234" s="62">
        <v>0</v>
      </c>
      <c r="EY234" s="63"/>
      <c r="EZ234" s="63"/>
      <c r="FA234" s="63"/>
      <c r="FB234" s="63"/>
      <c r="FC234" s="63"/>
      <c r="FD234" s="63"/>
      <c r="FE234" s="63"/>
      <c r="FF234" s="63"/>
      <c r="FG234" s="54"/>
      <c r="FH234" s="49"/>
      <c r="FI234" s="49"/>
      <c r="FJ234" s="49"/>
    </row>
    <row r="235" spans="1:166" s="4" customFormat="1" ht="31.5" customHeight="1">
      <c r="A235" s="73" t="s">
        <v>199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0" t="s">
        <v>60</v>
      </c>
      <c r="AL235" s="71"/>
      <c r="AM235" s="71"/>
      <c r="AN235" s="71"/>
      <c r="AO235" s="71"/>
      <c r="AP235" s="72"/>
      <c r="AQ235" s="70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2"/>
      <c r="BC235" s="82">
        <v>600000</v>
      </c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4"/>
      <c r="BU235" s="82">
        <v>200000</v>
      </c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4"/>
      <c r="CH235" s="82">
        <v>200000</v>
      </c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4"/>
      <c r="CX235" s="82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4"/>
      <c r="DK235" s="82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4"/>
      <c r="DX235" s="82">
        <f t="shared" si="12"/>
        <v>200000</v>
      </c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4"/>
      <c r="EK235" s="82">
        <f t="shared" si="13"/>
        <v>400000</v>
      </c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4"/>
      <c r="EX235" s="88">
        <v>0</v>
      </c>
      <c r="EY235" s="89"/>
      <c r="EZ235" s="89"/>
      <c r="FA235" s="89"/>
      <c r="FB235" s="89"/>
      <c r="FC235" s="89"/>
      <c r="FD235" s="89"/>
      <c r="FE235" s="89"/>
      <c r="FF235" s="89"/>
      <c r="FG235" s="90"/>
      <c r="FH235" s="51"/>
      <c r="FI235" s="51"/>
      <c r="FJ235" s="51"/>
    </row>
    <row r="236" spans="1:166" s="11" customFormat="1" ht="27" customHeight="1">
      <c r="A236" s="68" t="s">
        <v>310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4"/>
      <c r="AK236" s="65" t="s">
        <v>63</v>
      </c>
      <c r="AL236" s="66"/>
      <c r="AM236" s="66"/>
      <c r="AN236" s="66"/>
      <c r="AO236" s="66"/>
      <c r="AP236" s="67"/>
      <c r="AQ236" s="65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7"/>
      <c r="BC236" s="58">
        <f>BC237</f>
        <v>11400</v>
      </c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60"/>
      <c r="BU236" s="58">
        <f>BU237</f>
        <v>0</v>
      </c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60"/>
      <c r="CH236" s="58">
        <f>CH237</f>
        <v>0</v>
      </c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60"/>
      <c r="CX236" s="58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60"/>
      <c r="DK236" s="58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60"/>
      <c r="DX236" s="58">
        <f t="shared" si="12"/>
        <v>0</v>
      </c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60"/>
      <c r="EK236" s="58">
        <f t="shared" si="13"/>
        <v>11400</v>
      </c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60"/>
      <c r="EX236" s="62">
        <v>0</v>
      </c>
      <c r="EY236" s="63"/>
      <c r="EZ236" s="63"/>
      <c r="FA236" s="63"/>
      <c r="FB236" s="63"/>
      <c r="FC236" s="63"/>
      <c r="FD236" s="63"/>
      <c r="FE236" s="63"/>
      <c r="FF236" s="63"/>
      <c r="FG236" s="54"/>
      <c r="FH236" s="49"/>
      <c r="FI236" s="49"/>
      <c r="FJ236" s="49"/>
    </row>
    <row r="237" spans="1:166" s="4" customFormat="1" ht="29.25" customHeight="1">
      <c r="A237" s="55" t="s">
        <v>204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7"/>
      <c r="AK237" s="70" t="s">
        <v>63</v>
      </c>
      <c r="AL237" s="71"/>
      <c r="AM237" s="71"/>
      <c r="AN237" s="71"/>
      <c r="AO237" s="71"/>
      <c r="AP237" s="72"/>
      <c r="AQ237" s="70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2"/>
      <c r="BC237" s="82">
        <v>11400</v>
      </c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4"/>
      <c r="BU237" s="82">
        <v>0</v>
      </c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4"/>
      <c r="CH237" s="82">
        <v>0</v>
      </c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4"/>
      <c r="CX237" s="82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4"/>
      <c r="DK237" s="82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4"/>
      <c r="DX237" s="82">
        <f t="shared" si="12"/>
        <v>0</v>
      </c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4"/>
      <c r="EK237" s="82">
        <f t="shared" si="13"/>
        <v>11400</v>
      </c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4"/>
      <c r="EX237" s="88">
        <v>0</v>
      </c>
      <c r="EY237" s="89"/>
      <c r="EZ237" s="89"/>
      <c r="FA237" s="89"/>
      <c r="FB237" s="89"/>
      <c r="FC237" s="89"/>
      <c r="FD237" s="89"/>
      <c r="FE237" s="89"/>
      <c r="FF237" s="89"/>
      <c r="FG237" s="90"/>
      <c r="FH237" s="51"/>
      <c r="FI237" s="51"/>
      <c r="FJ237" s="51"/>
    </row>
    <row r="238" spans="1:166" s="11" customFormat="1" ht="27" customHeight="1">
      <c r="A238" s="68" t="s">
        <v>326</v>
      </c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4"/>
      <c r="AK238" s="65"/>
      <c r="AL238" s="66"/>
      <c r="AM238" s="66"/>
      <c r="AN238" s="66"/>
      <c r="AO238" s="66"/>
      <c r="AP238" s="67"/>
      <c r="AQ238" s="65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7"/>
      <c r="BC238" s="58">
        <f>BC239+BC240</f>
        <v>196000</v>
      </c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60"/>
      <c r="BU238" s="58">
        <f>BU239+BU240</f>
        <v>195805</v>
      </c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60"/>
      <c r="CH238" s="58">
        <f>CH239+CH240</f>
        <v>195805</v>
      </c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60"/>
      <c r="CX238" s="58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60"/>
      <c r="DK238" s="58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60"/>
      <c r="DX238" s="58">
        <f>CH238</f>
        <v>195805</v>
      </c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60"/>
      <c r="EK238" s="58">
        <f>BC238-CH238</f>
        <v>195</v>
      </c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60"/>
      <c r="EX238" s="62">
        <v>0</v>
      </c>
      <c r="EY238" s="63"/>
      <c r="EZ238" s="63"/>
      <c r="FA238" s="63"/>
      <c r="FB238" s="63"/>
      <c r="FC238" s="63"/>
      <c r="FD238" s="63"/>
      <c r="FE238" s="63"/>
      <c r="FF238" s="63"/>
      <c r="FG238" s="54"/>
      <c r="FH238" s="49"/>
      <c r="FI238" s="49"/>
      <c r="FJ238" s="49"/>
    </row>
    <row r="239" spans="1:166" s="4" customFormat="1" ht="29.25" customHeight="1">
      <c r="A239" s="55" t="s">
        <v>204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7"/>
      <c r="AK239" s="70" t="s">
        <v>63</v>
      </c>
      <c r="AL239" s="71"/>
      <c r="AM239" s="71"/>
      <c r="AN239" s="71"/>
      <c r="AO239" s="71"/>
      <c r="AP239" s="72"/>
      <c r="AQ239" s="70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2"/>
      <c r="BC239" s="82">
        <v>96000</v>
      </c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4"/>
      <c r="BU239" s="82">
        <v>96000</v>
      </c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4"/>
      <c r="CH239" s="82">
        <v>96000</v>
      </c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4"/>
      <c r="CX239" s="82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4"/>
      <c r="DK239" s="82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4"/>
      <c r="DX239" s="82">
        <f>CH239</f>
        <v>96000</v>
      </c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4"/>
      <c r="EK239" s="82">
        <f>BC239-CH239</f>
        <v>0</v>
      </c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4"/>
      <c r="EX239" s="88">
        <v>0</v>
      </c>
      <c r="EY239" s="89"/>
      <c r="EZ239" s="89"/>
      <c r="FA239" s="89"/>
      <c r="FB239" s="89"/>
      <c r="FC239" s="89"/>
      <c r="FD239" s="89"/>
      <c r="FE239" s="89"/>
      <c r="FF239" s="89"/>
      <c r="FG239" s="90"/>
      <c r="FH239" s="51"/>
      <c r="FI239" s="51"/>
      <c r="FJ239" s="51"/>
    </row>
    <row r="240" spans="1:166" s="4" customFormat="1" ht="29.25" customHeight="1">
      <c r="A240" s="73" t="s">
        <v>121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0" t="s">
        <v>62</v>
      </c>
      <c r="AL240" s="71"/>
      <c r="AM240" s="71"/>
      <c r="AN240" s="71"/>
      <c r="AO240" s="71"/>
      <c r="AP240" s="72"/>
      <c r="AQ240" s="70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2"/>
      <c r="BC240" s="82">
        <v>100000</v>
      </c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4"/>
      <c r="BU240" s="82">
        <v>99805</v>
      </c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4"/>
      <c r="CH240" s="82">
        <v>99805</v>
      </c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4"/>
      <c r="CX240" s="82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4"/>
      <c r="DK240" s="82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4"/>
      <c r="DX240" s="82">
        <f>CH240</f>
        <v>99805</v>
      </c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4"/>
      <c r="EK240" s="82">
        <f>BC240-CH240</f>
        <v>195</v>
      </c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4"/>
      <c r="EX240" s="88">
        <v>0</v>
      </c>
      <c r="EY240" s="89"/>
      <c r="EZ240" s="89"/>
      <c r="FA240" s="89"/>
      <c r="FB240" s="89"/>
      <c r="FC240" s="89"/>
      <c r="FD240" s="89"/>
      <c r="FE240" s="89"/>
      <c r="FF240" s="89"/>
      <c r="FG240" s="90"/>
      <c r="FH240" s="51"/>
      <c r="FI240" s="51"/>
      <c r="FJ240" s="51"/>
    </row>
    <row r="241" spans="1:166" s="11" customFormat="1" ht="27" customHeight="1">
      <c r="A241" s="141" t="s">
        <v>311</v>
      </c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33" t="s">
        <v>63</v>
      </c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75">
        <f>BC242</f>
        <v>215500</v>
      </c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>
        <f>BU242</f>
        <v>0</v>
      </c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>
        <f>CH242</f>
        <v>0</v>
      </c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>
        <f t="shared" si="12"/>
        <v>0</v>
      </c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>
        <f t="shared" si="13"/>
        <v>215500</v>
      </c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101">
        <v>0</v>
      </c>
      <c r="EY241" s="101"/>
      <c r="EZ241" s="101"/>
      <c r="FA241" s="101"/>
      <c r="FB241" s="101"/>
      <c r="FC241" s="101"/>
      <c r="FD241" s="101"/>
      <c r="FE241" s="101"/>
      <c r="FF241" s="101"/>
      <c r="FG241" s="101"/>
      <c r="FH241" s="49"/>
      <c r="FI241" s="49"/>
      <c r="FJ241" s="49"/>
    </row>
    <row r="242" spans="1:166" s="4" customFormat="1" ht="33" customHeight="1">
      <c r="A242" s="73" t="s">
        <v>204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6" t="s">
        <v>63</v>
      </c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7">
        <v>215500</v>
      </c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>
        <v>0</v>
      </c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>
        <v>0</v>
      </c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>
        <f t="shared" si="12"/>
        <v>0</v>
      </c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>
        <f t="shared" si="13"/>
        <v>215500</v>
      </c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108">
        <v>0</v>
      </c>
      <c r="EY242" s="108"/>
      <c r="EZ242" s="108"/>
      <c r="FA242" s="108"/>
      <c r="FB242" s="108"/>
      <c r="FC242" s="108"/>
      <c r="FD242" s="108"/>
      <c r="FE242" s="108"/>
      <c r="FF242" s="108"/>
      <c r="FG242" s="108"/>
      <c r="FH242" s="51"/>
      <c r="FI242" s="51"/>
      <c r="FJ242" s="51"/>
    </row>
    <row r="243" spans="1:166" s="4" customFormat="1" ht="18.75" customHeight="1">
      <c r="A243" s="98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100"/>
      <c r="BI243" s="173" t="s">
        <v>103</v>
      </c>
      <c r="BJ243" s="174"/>
      <c r="BK243" s="174"/>
      <c r="BL243" s="174"/>
      <c r="BM243" s="174"/>
      <c r="BN243" s="174"/>
      <c r="BO243" s="174"/>
      <c r="BP243" s="174"/>
      <c r="BQ243" s="174"/>
      <c r="BR243" s="174"/>
      <c r="BS243" s="174"/>
      <c r="BT243" s="174"/>
      <c r="BU243" s="174"/>
      <c r="BV243" s="174"/>
      <c r="BW243" s="174"/>
      <c r="BX243" s="174"/>
      <c r="BY243" s="174"/>
      <c r="BZ243" s="174"/>
      <c r="CA243" s="174"/>
      <c r="CB243" s="174"/>
      <c r="CC243" s="174"/>
      <c r="CD243" s="174"/>
      <c r="CE243" s="174"/>
      <c r="CF243" s="174"/>
      <c r="CG243" s="174"/>
      <c r="CH243" s="174"/>
      <c r="CI243" s="174"/>
      <c r="CJ243" s="174"/>
      <c r="CK243" s="174"/>
      <c r="CL243" s="174"/>
      <c r="CM243" s="174"/>
      <c r="CN243" s="174"/>
      <c r="CO243" s="174"/>
      <c r="CP243" s="174"/>
      <c r="CQ243" s="174"/>
      <c r="CR243" s="98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  <c r="DC243" s="99"/>
      <c r="DD243" s="99"/>
      <c r="DE243" s="99"/>
      <c r="DF243" s="99"/>
      <c r="DG243" s="99"/>
      <c r="DH243" s="99"/>
      <c r="DI243" s="99"/>
      <c r="DJ243" s="99"/>
      <c r="DK243" s="99"/>
      <c r="DL243" s="99"/>
      <c r="DM243" s="99"/>
      <c r="DN243" s="99"/>
      <c r="DO243" s="99"/>
      <c r="DP243" s="99"/>
      <c r="DQ243" s="99"/>
      <c r="DR243" s="99"/>
      <c r="DS243" s="99"/>
      <c r="DT243" s="99"/>
      <c r="DU243" s="99"/>
      <c r="DV243" s="99"/>
      <c r="DW243" s="99"/>
      <c r="DX243" s="99"/>
      <c r="DY243" s="99"/>
      <c r="DZ243" s="99"/>
      <c r="EA243" s="99"/>
      <c r="EB243" s="99"/>
      <c r="EC243" s="99"/>
      <c r="ED243" s="99"/>
      <c r="EE243" s="99"/>
      <c r="EF243" s="99"/>
      <c r="EG243" s="99"/>
      <c r="EH243" s="99"/>
      <c r="EI243" s="99"/>
      <c r="EJ243" s="99"/>
      <c r="EK243" s="99"/>
      <c r="EL243" s="99"/>
      <c r="EM243" s="99"/>
      <c r="EN243" s="99"/>
      <c r="EO243" s="99"/>
      <c r="EP243" s="99"/>
      <c r="EQ243" s="99"/>
      <c r="ER243" s="99"/>
      <c r="ES243" s="99"/>
      <c r="ET243" s="99"/>
      <c r="EU243" s="99"/>
      <c r="EV243" s="99"/>
      <c r="EW243" s="99"/>
      <c r="EX243" s="99"/>
      <c r="EY243" s="99"/>
      <c r="EZ243" s="99"/>
      <c r="FA243" s="99"/>
      <c r="FB243" s="99"/>
      <c r="FC243" s="99"/>
      <c r="FD243" s="99"/>
      <c r="FE243" s="99"/>
      <c r="FF243" s="99"/>
      <c r="FG243" s="100"/>
      <c r="FH243" s="14"/>
      <c r="FI243" s="14"/>
      <c r="FJ243" s="14"/>
    </row>
    <row r="244" spans="1:166" s="4" customFormat="1" ht="35.25" customHeight="1" hidden="1">
      <c r="A244" s="104" t="s">
        <v>81</v>
      </c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  <c r="DO244" s="105"/>
      <c r="DP244" s="105"/>
      <c r="DQ244" s="105"/>
      <c r="DR244" s="105"/>
      <c r="DS244" s="105"/>
      <c r="DT244" s="105"/>
      <c r="DU244" s="105"/>
      <c r="DV244" s="105"/>
      <c r="DW244" s="105"/>
      <c r="DX244" s="105"/>
      <c r="DY244" s="105"/>
      <c r="DZ244" s="105"/>
      <c r="EA244" s="105"/>
      <c r="EB244" s="105"/>
      <c r="EC244" s="105"/>
      <c r="ED244" s="105"/>
      <c r="EE244" s="105"/>
      <c r="EF244" s="105"/>
      <c r="EG244" s="105"/>
      <c r="EH244" s="105"/>
      <c r="EI244" s="105"/>
      <c r="EJ244" s="105"/>
      <c r="EK244" s="105"/>
      <c r="EL244" s="105"/>
      <c r="EM244" s="105"/>
      <c r="EN244" s="105"/>
      <c r="EO244" s="105"/>
      <c r="EP244" s="105"/>
      <c r="EQ244" s="105"/>
      <c r="ER244" s="105"/>
      <c r="ES244" s="105"/>
      <c r="ET244" s="105"/>
      <c r="EU244" s="105"/>
      <c r="EV244" s="105"/>
      <c r="EW244" s="105"/>
      <c r="EX244" s="105"/>
      <c r="EY244" s="105"/>
      <c r="EZ244" s="105"/>
      <c r="FA244" s="105"/>
      <c r="FB244" s="105"/>
      <c r="FC244" s="105"/>
      <c r="FD244" s="105"/>
      <c r="FE244" s="105"/>
      <c r="FF244" s="105"/>
      <c r="FG244" s="105"/>
      <c r="FH244" s="105"/>
      <c r="FI244" s="105"/>
      <c r="FJ244" s="106"/>
    </row>
    <row r="245" spans="1:166" s="4" customFormat="1" ht="28.5" customHeight="1">
      <c r="A245" s="91" t="s">
        <v>8</v>
      </c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 t="s">
        <v>23</v>
      </c>
      <c r="AL245" s="91"/>
      <c r="AM245" s="91"/>
      <c r="AN245" s="91"/>
      <c r="AO245" s="91"/>
      <c r="AP245" s="91"/>
      <c r="AQ245" s="91" t="s">
        <v>35</v>
      </c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 t="s">
        <v>36</v>
      </c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278" t="s">
        <v>37</v>
      </c>
      <c r="BV245" s="278"/>
      <c r="BW245" s="278"/>
      <c r="BX245" s="278"/>
      <c r="BY245" s="278"/>
      <c r="BZ245" s="278"/>
      <c r="CA245" s="278"/>
      <c r="CB245" s="278"/>
      <c r="CC245" s="278"/>
      <c r="CD245" s="278"/>
      <c r="CE245" s="278"/>
      <c r="CF245" s="278"/>
      <c r="CG245" s="278"/>
      <c r="CH245" s="91" t="s">
        <v>24</v>
      </c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112" t="s">
        <v>29</v>
      </c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4"/>
    </row>
    <row r="246" spans="1:166" s="4" customFormat="1" ht="63.75" customHeight="1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91" t="s">
        <v>45</v>
      </c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 t="s">
        <v>25</v>
      </c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 t="s">
        <v>26</v>
      </c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 t="s">
        <v>27</v>
      </c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 t="s">
        <v>38</v>
      </c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112" t="s">
        <v>46</v>
      </c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4"/>
    </row>
    <row r="247" spans="1:166" s="4" customFormat="1" ht="18.75">
      <c r="A247" s="61">
        <v>1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>
        <v>2</v>
      </c>
      <c r="AL247" s="61"/>
      <c r="AM247" s="61"/>
      <c r="AN247" s="61"/>
      <c r="AO247" s="61"/>
      <c r="AP247" s="61"/>
      <c r="AQ247" s="61">
        <v>3</v>
      </c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>
        <v>4</v>
      </c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>
        <v>5</v>
      </c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>
        <v>6</v>
      </c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>
        <v>7</v>
      </c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>
        <v>8</v>
      </c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>
        <v>9</v>
      </c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>
        <v>10</v>
      </c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127">
        <v>11</v>
      </c>
      <c r="EY247" s="128"/>
      <c r="EZ247" s="128"/>
      <c r="FA247" s="128"/>
      <c r="FB247" s="128"/>
      <c r="FC247" s="128"/>
      <c r="FD247" s="128"/>
      <c r="FE247" s="128"/>
      <c r="FF247" s="128"/>
      <c r="FG247" s="128"/>
      <c r="FH247" s="128"/>
      <c r="FI247" s="128"/>
      <c r="FJ247" s="129"/>
    </row>
    <row r="248" spans="1:166" s="4" customFormat="1" ht="18" customHeight="1">
      <c r="A248" s="139" t="s">
        <v>32</v>
      </c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45" t="s">
        <v>33</v>
      </c>
      <c r="AL248" s="145"/>
      <c r="AM248" s="145"/>
      <c r="AN248" s="145"/>
      <c r="AO248" s="145"/>
      <c r="AP248" s="14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>
        <f>BC250+BC252+BC258</f>
        <v>320852.06</v>
      </c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>
        <f>BU250+BU252+BU258</f>
        <v>197835.87</v>
      </c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>
        <f>CH250+CH252+CH255+CH258</f>
        <v>197835.87</v>
      </c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>
        <f>CH248</f>
        <v>197835.87</v>
      </c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>
        <f>BC248-CH248</f>
        <v>123016.19</v>
      </c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58">
        <f>BU248-CH248</f>
        <v>0</v>
      </c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60"/>
    </row>
    <row r="249" spans="1:166" s="4" customFormat="1" ht="35.25" customHeight="1">
      <c r="A249" s="142" t="s">
        <v>334</v>
      </c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76"/>
      <c r="AL249" s="76"/>
      <c r="AM249" s="76"/>
      <c r="AN249" s="76"/>
      <c r="AO249" s="76"/>
      <c r="AP249" s="76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50"/>
      <c r="BT249" s="50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  <c r="CW249" s="94"/>
      <c r="CX249" s="94"/>
      <c r="CY249" s="94"/>
      <c r="CZ249" s="94"/>
      <c r="DA249" s="94"/>
      <c r="DB249" s="94"/>
      <c r="DC249" s="94"/>
      <c r="DD249" s="94"/>
      <c r="DE249" s="94"/>
      <c r="DF249" s="94"/>
      <c r="DG249" s="94"/>
      <c r="DH249" s="94"/>
      <c r="DI249" s="94"/>
      <c r="DJ249" s="94"/>
      <c r="DK249" s="94"/>
      <c r="DL249" s="94"/>
      <c r="DM249" s="94"/>
      <c r="DN249" s="94"/>
      <c r="DO249" s="94"/>
      <c r="DP249" s="94"/>
      <c r="DQ249" s="94"/>
      <c r="DR249" s="94"/>
      <c r="DS249" s="94"/>
      <c r="DT249" s="94"/>
      <c r="DU249" s="94"/>
      <c r="DV249" s="94"/>
      <c r="DW249" s="94"/>
      <c r="DX249" s="94"/>
      <c r="DY249" s="94"/>
      <c r="DZ249" s="94"/>
      <c r="EA249" s="94"/>
      <c r="EB249" s="94"/>
      <c r="EC249" s="94"/>
      <c r="ED249" s="94"/>
      <c r="EE249" s="94"/>
      <c r="EF249" s="94"/>
      <c r="EG249" s="94"/>
      <c r="EH249" s="94"/>
      <c r="EI249" s="94"/>
      <c r="EJ249" s="94"/>
      <c r="EK249" s="134"/>
      <c r="EL249" s="134"/>
      <c r="EM249" s="134"/>
      <c r="EN249" s="134"/>
      <c r="EO249" s="134"/>
      <c r="EP249" s="134"/>
      <c r="EQ249" s="134"/>
      <c r="ER249" s="134"/>
      <c r="ES249" s="134"/>
      <c r="ET249" s="134"/>
      <c r="EU249" s="134"/>
      <c r="EV249" s="134"/>
      <c r="EW249" s="134"/>
      <c r="EX249" s="182"/>
      <c r="EY249" s="182"/>
      <c r="EZ249" s="182"/>
      <c r="FA249" s="182"/>
      <c r="FB249" s="182"/>
      <c r="FC249" s="182"/>
      <c r="FD249" s="182"/>
      <c r="FE249" s="182"/>
      <c r="FF249" s="182"/>
      <c r="FG249" s="182"/>
      <c r="FH249" s="42"/>
      <c r="FI249" s="42"/>
      <c r="FJ249" s="42"/>
    </row>
    <row r="250" spans="1:166" s="4" customFormat="1" ht="16.5" customHeight="1">
      <c r="A250" s="144" t="s">
        <v>312</v>
      </c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76"/>
      <c r="AL250" s="76"/>
      <c r="AM250" s="76"/>
      <c r="AN250" s="76"/>
      <c r="AO250" s="76"/>
      <c r="AP250" s="76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119">
        <f>BC251</f>
        <v>10000</v>
      </c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52"/>
      <c r="BT250" s="52"/>
      <c r="BU250" s="119">
        <f>BU251</f>
        <v>0</v>
      </c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>
        <f>CH251</f>
        <v>0</v>
      </c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119"/>
      <c r="CV250" s="119"/>
      <c r="CW250" s="119"/>
      <c r="CX250" s="134"/>
      <c r="CY250" s="134"/>
      <c r="CZ250" s="134"/>
      <c r="DA250" s="134"/>
      <c r="DB250" s="134"/>
      <c r="DC250" s="134"/>
      <c r="DD250" s="134"/>
      <c r="DE250" s="134"/>
      <c r="DF250" s="134"/>
      <c r="DG250" s="134"/>
      <c r="DH250" s="134"/>
      <c r="DI250" s="134"/>
      <c r="DJ250" s="134"/>
      <c r="DK250" s="134"/>
      <c r="DL250" s="134"/>
      <c r="DM250" s="134"/>
      <c r="DN250" s="134"/>
      <c r="DO250" s="134"/>
      <c r="DP250" s="134"/>
      <c r="DQ250" s="134"/>
      <c r="DR250" s="134"/>
      <c r="DS250" s="134"/>
      <c r="DT250" s="134"/>
      <c r="DU250" s="134"/>
      <c r="DV250" s="134"/>
      <c r="DW250" s="134"/>
      <c r="DX250" s="119">
        <f>DX251</f>
        <v>0</v>
      </c>
      <c r="DY250" s="119"/>
      <c r="DZ250" s="119"/>
      <c r="EA250" s="119"/>
      <c r="EB250" s="119"/>
      <c r="EC250" s="119"/>
      <c r="ED250" s="119"/>
      <c r="EE250" s="119"/>
      <c r="EF250" s="119"/>
      <c r="EG250" s="119"/>
      <c r="EH250" s="119"/>
      <c r="EI250" s="119"/>
      <c r="EJ250" s="119"/>
      <c r="EK250" s="119">
        <f>EK251</f>
        <v>10000</v>
      </c>
      <c r="EL250" s="119"/>
      <c r="EM250" s="119"/>
      <c r="EN250" s="119"/>
      <c r="EO250" s="119"/>
      <c r="EP250" s="119"/>
      <c r="EQ250" s="119"/>
      <c r="ER250" s="119"/>
      <c r="ES250" s="119"/>
      <c r="ET250" s="119"/>
      <c r="EU250" s="119"/>
      <c r="EV250" s="119"/>
      <c r="EW250" s="119"/>
      <c r="EX250" s="119">
        <f>EX251</f>
        <v>0</v>
      </c>
      <c r="EY250" s="119"/>
      <c r="EZ250" s="119"/>
      <c r="FA250" s="119"/>
      <c r="FB250" s="119"/>
      <c r="FC250" s="119"/>
      <c r="FD250" s="119"/>
      <c r="FE250" s="119"/>
      <c r="FF250" s="119"/>
      <c r="FG250" s="119"/>
      <c r="FH250" s="42"/>
      <c r="FI250" s="42"/>
      <c r="FJ250" s="42"/>
    </row>
    <row r="251" spans="1:166" s="4" customFormat="1" ht="16.5" customHeight="1">
      <c r="A251" s="228" t="s">
        <v>199</v>
      </c>
      <c r="B251" s="228"/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76" t="s">
        <v>60</v>
      </c>
      <c r="AL251" s="76"/>
      <c r="AM251" s="76"/>
      <c r="AN251" s="76"/>
      <c r="AO251" s="76"/>
      <c r="AP251" s="76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134">
        <v>10000</v>
      </c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50"/>
      <c r="BT251" s="50"/>
      <c r="BU251" s="134">
        <v>0</v>
      </c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>
        <v>0</v>
      </c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94"/>
      <c r="CY251" s="94"/>
      <c r="CZ251" s="94"/>
      <c r="DA251" s="94"/>
      <c r="DB251" s="94"/>
      <c r="DC251" s="94"/>
      <c r="DD251" s="94"/>
      <c r="DE251" s="94"/>
      <c r="DF251" s="94"/>
      <c r="DG251" s="94"/>
      <c r="DH251" s="94"/>
      <c r="DI251" s="94"/>
      <c r="DJ251" s="94"/>
      <c r="DK251" s="94"/>
      <c r="DL251" s="94"/>
      <c r="DM251" s="94"/>
      <c r="DN251" s="94"/>
      <c r="DO251" s="94"/>
      <c r="DP251" s="94"/>
      <c r="DQ251" s="94"/>
      <c r="DR251" s="94"/>
      <c r="DS251" s="94"/>
      <c r="DT251" s="94"/>
      <c r="DU251" s="94"/>
      <c r="DV251" s="94"/>
      <c r="DW251" s="94"/>
      <c r="DX251" s="182">
        <f>CH251</f>
        <v>0</v>
      </c>
      <c r="DY251" s="94"/>
      <c r="DZ251" s="94"/>
      <c r="EA251" s="94"/>
      <c r="EB251" s="94"/>
      <c r="EC251" s="94"/>
      <c r="ED251" s="94"/>
      <c r="EE251" s="94"/>
      <c r="EF251" s="94"/>
      <c r="EG251" s="94"/>
      <c r="EH251" s="94"/>
      <c r="EI251" s="94"/>
      <c r="EJ251" s="94"/>
      <c r="EK251" s="134">
        <f>BC251-BU251</f>
        <v>10000</v>
      </c>
      <c r="EL251" s="94"/>
      <c r="EM251" s="94"/>
      <c r="EN251" s="94"/>
      <c r="EO251" s="94"/>
      <c r="EP251" s="94"/>
      <c r="EQ251" s="94"/>
      <c r="ER251" s="94"/>
      <c r="ES251" s="94"/>
      <c r="ET251" s="94"/>
      <c r="EU251" s="94"/>
      <c r="EV251" s="94"/>
      <c r="EW251" s="94"/>
      <c r="EX251" s="182">
        <f>BU251-CH251</f>
        <v>0</v>
      </c>
      <c r="EY251" s="182"/>
      <c r="EZ251" s="182"/>
      <c r="FA251" s="182"/>
      <c r="FB251" s="182"/>
      <c r="FC251" s="182"/>
      <c r="FD251" s="182"/>
      <c r="FE251" s="182"/>
      <c r="FF251" s="182"/>
      <c r="FG251" s="182"/>
      <c r="FH251" s="42"/>
      <c r="FI251" s="42"/>
      <c r="FJ251" s="42"/>
    </row>
    <row r="252" spans="1:166" s="11" customFormat="1" ht="37.5" customHeight="1">
      <c r="A252" s="227" t="s">
        <v>335</v>
      </c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7"/>
      <c r="AF252" s="227"/>
      <c r="AG252" s="227"/>
      <c r="AH252" s="227"/>
      <c r="AI252" s="227"/>
      <c r="AJ252" s="227"/>
      <c r="AK252" s="133"/>
      <c r="AL252" s="133"/>
      <c r="AM252" s="133"/>
      <c r="AN252" s="133"/>
      <c r="AO252" s="133"/>
      <c r="AP252" s="133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>
        <f>BC253+BC255</f>
        <v>222500</v>
      </c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40"/>
      <c r="BT252" s="40"/>
      <c r="BU252" s="101">
        <f>BU253+BU255</f>
        <v>130382.87</v>
      </c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>
        <f>CH253+CH255</f>
        <v>130382.87</v>
      </c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>
        <f>DX253+DX255</f>
        <v>130382.87</v>
      </c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>
        <f>BC252-CH252</f>
        <v>92117.13</v>
      </c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>
        <f>BU252-CH252</f>
        <v>0</v>
      </c>
      <c r="EY252" s="75"/>
      <c r="EZ252" s="75"/>
      <c r="FA252" s="75"/>
      <c r="FB252" s="75"/>
      <c r="FC252" s="75"/>
      <c r="FD252" s="75"/>
      <c r="FE252" s="75"/>
      <c r="FF252" s="75"/>
      <c r="FG252" s="75"/>
      <c r="FH252" s="40"/>
      <c r="FI252" s="40"/>
      <c r="FJ252" s="40"/>
    </row>
    <row r="253" spans="1:166" s="4" customFormat="1" ht="18" customHeight="1">
      <c r="A253" s="141" t="s">
        <v>313</v>
      </c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76"/>
      <c r="AL253" s="76"/>
      <c r="AM253" s="76"/>
      <c r="AN253" s="76"/>
      <c r="AO253" s="76"/>
      <c r="AP253" s="76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5">
        <f>BC254</f>
        <v>140000</v>
      </c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>
        <f>BU254</f>
        <v>130382.87</v>
      </c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>
        <f>CH254</f>
        <v>130382.87</v>
      </c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5">
        <f>CH253</f>
        <v>130382.87</v>
      </c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>
        <f>EK254</f>
        <v>9617.130000000005</v>
      </c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58">
        <f>EX254</f>
        <v>0</v>
      </c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60"/>
    </row>
    <row r="254" spans="1:166" s="4" customFormat="1" ht="17.25" customHeight="1">
      <c r="A254" s="73" t="s">
        <v>76</v>
      </c>
      <c r="B254" s="229"/>
      <c r="C254" s="229"/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  <c r="AJ254" s="229"/>
      <c r="AK254" s="76" t="s">
        <v>77</v>
      </c>
      <c r="AL254" s="76"/>
      <c r="AM254" s="76"/>
      <c r="AN254" s="76"/>
      <c r="AO254" s="76"/>
      <c r="AP254" s="76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>
        <v>140000</v>
      </c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>
        <v>130382.87</v>
      </c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>
        <v>130382.87</v>
      </c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>
        <v>130382.87</v>
      </c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>
        <f>BC254-CH254</f>
        <v>9617.130000000005</v>
      </c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82">
        <f>BU254-CH254</f>
        <v>0</v>
      </c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4"/>
    </row>
    <row r="255" spans="1:166" s="4" customFormat="1" ht="17.25" customHeight="1">
      <c r="A255" s="141" t="s">
        <v>314</v>
      </c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76"/>
      <c r="AL255" s="76"/>
      <c r="AM255" s="76"/>
      <c r="AN255" s="76"/>
      <c r="AO255" s="76"/>
      <c r="AP255" s="76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5">
        <f>BC256</f>
        <v>82500</v>
      </c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>
        <f>BU256</f>
        <v>0</v>
      </c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>
        <f>CH256</f>
        <v>0</v>
      </c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5">
        <f>DX256</f>
        <v>0</v>
      </c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>
        <f>EK256</f>
        <v>82500</v>
      </c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58">
        <f>BU255-CH255</f>
        <v>0</v>
      </c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60"/>
    </row>
    <row r="256" spans="1:166" s="4" customFormat="1" ht="16.5" customHeight="1">
      <c r="A256" s="73" t="s">
        <v>204</v>
      </c>
      <c r="B256" s="229"/>
      <c r="C256" s="229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  <c r="AJ256" s="229"/>
      <c r="AK256" s="76" t="s">
        <v>63</v>
      </c>
      <c r="AL256" s="76"/>
      <c r="AM256" s="76"/>
      <c r="AN256" s="76"/>
      <c r="AO256" s="76"/>
      <c r="AP256" s="76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>
        <v>82500</v>
      </c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>
        <v>0</v>
      </c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>
        <f>CH256</f>
        <v>0</v>
      </c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>
        <f>BC256-CH256</f>
        <v>82500</v>
      </c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82">
        <f>BU256-CH256</f>
        <v>0</v>
      </c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4"/>
    </row>
    <row r="257" spans="1:166" s="4" customFormat="1" ht="19.5" customHeight="1">
      <c r="A257" s="227" t="s">
        <v>336</v>
      </c>
      <c r="B257" s="227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  <c r="AA257" s="227"/>
      <c r="AB257" s="227"/>
      <c r="AC257" s="227"/>
      <c r="AD257" s="227"/>
      <c r="AE257" s="227"/>
      <c r="AF257" s="227"/>
      <c r="AG257" s="227"/>
      <c r="AH257" s="227"/>
      <c r="AI257" s="227"/>
      <c r="AJ257" s="227"/>
      <c r="AK257" s="76"/>
      <c r="AL257" s="76"/>
      <c r="AM257" s="76"/>
      <c r="AN257" s="76"/>
      <c r="AO257" s="76"/>
      <c r="AP257" s="76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42"/>
      <c r="BT257" s="42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42"/>
      <c r="FI257" s="42"/>
      <c r="FJ257" s="42"/>
    </row>
    <row r="258" spans="1:166" s="4" customFormat="1" ht="17.25" customHeight="1">
      <c r="A258" s="141" t="s">
        <v>315</v>
      </c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76"/>
      <c r="AL258" s="76"/>
      <c r="AM258" s="76"/>
      <c r="AN258" s="76"/>
      <c r="AO258" s="76"/>
      <c r="AP258" s="76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5">
        <f>BC259+BC260</f>
        <v>88352.06</v>
      </c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>
        <f>BU259+BU260</f>
        <v>67453</v>
      </c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>
        <f>CH259</f>
        <v>67453</v>
      </c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5">
        <f>DX259</f>
        <v>67453</v>
      </c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>
        <f>BC258-CH258</f>
        <v>20899.059999999998</v>
      </c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58">
        <f>BU258-CH258</f>
        <v>0</v>
      </c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60"/>
    </row>
    <row r="259" spans="1:166" s="4" customFormat="1" ht="16.5" customHeight="1">
      <c r="A259" s="73" t="s">
        <v>204</v>
      </c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  <c r="AJ259" s="229"/>
      <c r="AK259" s="76" t="s">
        <v>63</v>
      </c>
      <c r="AL259" s="76"/>
      <c r="AM259" s="76"/>
      <c r="AN259" s="76"/>
      <c r="AO259" s="76"/>
      <c r="AP259" s="76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>
        <v>67800</v>
      </c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134">
        <v>67453</v>
      </c>
      <c r="BV259" s="134"/>
      <c r="BW259" s="134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77">
        <v>67453</v>
      </c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>
        <f>CH259</f>
        <v>67453</v>
      </c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>
        <f>BC259-CH259</f>
        <v>347</v>
      </c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82">
        <f>BU259-CH259</f>
        <v>0</v>
      </c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4"/>
    </row>
    <row r="260" spans="1:166" s="4" customFormat="1" ht="16.5" customHeight="1">
      <c r="A260" s="228" t="s">
        <v>199</v>
      </c>
      <c r="B260" s="228"/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76" t="s">
        <v>60</v>
      </c>
      <c r="AL260" s="76"/>
      <c r="AM260" s="76"/>
      <c r="AN260" s="76"/>
      <c r="AO260" s="76"/>
      <c r="AP260" s="76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134">
        <v>20552.06</v>
      </c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50"/>
      <c r="BT260" s="50"/>
      <c r="BU260" s="134">
        <v>0</v>
      </c>
      <c r="BV260" s="134"/>
      <c r="BW260" s="134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>
        <v>0</v>
      </c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  <c r="CT260" s="134"/>
      <c r="CU260" s="134"/>
      <c r="CV260" s="134"/>
      <c r="CW260" s="134"/>
      <c r="CX260" s="94"/>
      <c r="CY260" s="94"/>
      <c r="CZ260" s="94"/>
      <c r="DA260" s="94"/>
      <c r="DB260" s="94"/>
      <c r="DC260" s="94"/>
      <c r="DD260" s="94"/>
      <c r="DE260" s="94"/>
      <c r="DF260" s="94"/>
      <c r="DG260" s="94"/>
      <c r="DH260" s="94"/>
      <c r="DI260" s="94"/>
      <c r="DJ260" s="94"/>
      <c r="DK260" s="94"/>
      <c r="DL260" s="94"/>
      <c r="DM260" s="94"/>
      <c r="DN260" s="94"/>
      <c r="DO260" s="94"/>
      <c r="DP260" s="94"/>
      <c r="DQ260" s="94"/>
      <c r="DR260" s="94"/>
      <c r="DS260" s="94"/>
      <c r="DT260" s="94"/>
      <c r="DU260" s="94"/>
      <c r="DV260" s="94"/>
      <c r="DW260" s="94"/>
      <c r="DX260" s="182">
        <f>CH260</f>
        <v>0</v>
      </c>
      <c r="DY260" s="94"/>
      <c r="DZ260" s="94"/>
      <c r="EA260" s="94"/>
      <c r="EB260" s="94"/>
      <c r="EC260" s="94"/>
      <c r="ED260" s="94"/>
      <c r="EE260" s="94"/>
      <c r="EF260" s="94"/>
      <c r="EG260" s="94"/>
      <c r="EH260" s="94"/>
      <c r="EI260" s="94"/>
      <c r="EJ260" s="94"/>
      <c r="EK260" s="134">
        <f>BC260-BU260</f>
        <v>20552.06</v>
      </c>
      <c r="EL260" s="94"/>
      <c r="EM260" s="94"/>
      <c r="EN260" s="94"/>
      <c r="EO260" s="94"/>
      <c r="EP260" s="94"/>
      <c r="EQ260" s="94"/>
      <c r="ER260" s="94"/>
      <c r="ES260" s="94"/>
      <c r="ET260" s="94"/>
      <c r="EU260" s="94"/>
      <c r="EV260" s="94"/>
      <c r="EW260" s="94"/>
      <c r="EX260" s="182">
        <f>BU260-CH260</f>
        <v>0</v>
      </c>
      <c r="EY260" s="182"/>
      <c r="EZ260" s="182"/>
      <c r="FA260" s="182"/>
      <c r="FB260" s="182"/>
      <c r="FC260" s="182"/>
      <c r="FD260" s="182"/>
      <c r="FE260" s="182"/>
      <c r="FF260" s="182"/>
      <c r="FG260" s="182"/>
      <c r="FH260" s="42"/>
      <c r="FI260" s="42"/>
      <c r="FJ260" s="42"/>
    </row>
    <row r="261" spans="1:166" s="4" customFormat="1" ht="15" customHeight="1">
      <c r="A261" s="104" t="s">
        <v>81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/>
      <c r="DL261" s="105"/>
      <c r="DM261" s="105"/>
      <c r="DN261" s="105"/>
      <c r="DO261" s="105"/>
      <c r="DP261" s="105"/>
      <c r="DQ261" s="105"/>
      <c r="DR261" s="105"/>
      <c r="DS261" s="105"/>
      <c r="DT261" s="105"/>
      <c r="DU261" s="105"/>
      <c r="DV261" s="105"/>
      <c r="DW261" s="105"/>
      <c r="DX261" s="105"/>
      <c r="DY261" s="105"/>
      <c r="DZ261" s="105"/>
      <c r="EA261" s="105"/>
      <c r="EB261" s="105"/>
      <c r="EC261" s="105"/>
      <c r="ED261" s="105"/>
      <c r="EE261" s="105"/>
      <c r="EF261" s="105"/>
      <c r="EG261" s="105"/>
      <c r="EH261" s="105"/>
      <c r="EI261" s="105"/>
      <c r="EJ261" s="105"/>
      <c r="EK261" s="105"/>
      <c r="EL261" s="105"/>
      <c r="EM261" s="105"/>
      <c r="EN261" s="105"/>
      <c r="EO261" s="105"/>
      <c r="EP261" s="105"/>
      <c r="EQ261" s="105"/>
      <c r="ER261" s="105"/>
      <c r="ES261" s="105"/>
      <c r="ET261" s="105"/>
      <c r="EU261" s="105"/>
      <c r="EV261" s="105"/>
      <c r="EW261" s="105"/>
      <c r="EX261" s="105"/>
      <c r="EY261" s="105"/>
      <c r="EZ261" s="105"/>
      <c r="FA261" s="105"/>
      <c r="FB261" s="105"/>
      <c r="FC261" s="105"/>
      <c r="FD261" s="105"/>
      <c r="FE261" s="105"/>
      <c r="FF261" s="105"/>
      <c r="FG261" s="105"/>
      <c r="FH261" s="105"/>
      <c r="FI261" s="105"/>
      <c r="FJ261" s="106"/>
    </row>
    <row r="262" spans="1:166" s="4" customFormat="1" ht="17.25" customHeight="1">
      <c r="A262" s="91" t="s">
        <v>8</v>
      </c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 t="s">
        <v>23</v>
      </c>
      <c r="AL262" s="91"/>
      <c r="AM262" s="91"/>
      <c r="AN262" s="91"/>
      <c r="AO262" s="91"/>
      <c r="AP262" s="91"/>
      <c r="AQ262" s="91" t="s">
        <v>35</v>
      </c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 t="s">
        <v>137</v>
      </c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 t="s">
        <v>37</v>
      </c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 t="s">
        <v>24</v>
      </c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112" t="s">
        <v>29</v>
      </c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4"/>
    </row>
    <row r="263" spans="1:166" s="4" customFormat="1" ht="76.5" customHeight="1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 t="s">
        <v>161</v>
      </c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 t="s">
        <v>25</v>
      </c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 t="s">
        <v>26</v>
      </c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 t="s">
        <v>27</v>
      </c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 t="s">
        <v>38</v>
      </c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112" t="s">
        <v>46</v>
      </c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4"/>
    </row>
    <row r="264" spans="1:166" s="4" customFormat="1" ht="15" customHeight="1">
      <c r="A264" s="61">
        <v>1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>
        <v>2</v>
      </c>
      <c r="AL264" s="61"/>
      <c r="AM264" s="61"/>
      <c r="AN264" s="61"/>
      <c r="AO264" s="61"/>
      <c r="AP264" s="61"/>
      <c r="AQ264" s="61">
        <v>3</v>
      </c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>
        <v>4</v>
      </c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>
        <v>5</v>
      </c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>
        <v>6</v>
      </c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>
        <v>7</v>
      </c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>
        <v>8</v>
      </c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>
        <v>9</v>
      </c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>
        <v>10</v>
      </c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127">
        <v>11</v>
      </c>
      <c r="EY264" s="128"/>
      <c r="EZ264" s="128"/>
      <c r="FA264" s="128"/>
      <c r="FB264" s="128"/>
      <c r="FC264" s="128"/>
      <c r="FD264" s="128"/>
      <c r="FE264" s="128"/>
      <c r="FF264" s="128"/>
      <c r="FG264" s="128"/>
      <c r="FH264" s="128"/>
      <c r="FI264" s="128"/>
      <c r="FJ264" s="129"/>
    </row>
    <row r="265" spans="1:166" s="32" customFormat="1" ht="18.75" customHeight="1">
      <c r="A265" s="279" t="s">
        <v>32</v>
      </c>
      <c r="B265" s="279"/>
      <c r="C265" s="279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79"/>
      <c r="AE265" s="279"/>
      <c r="AF265" s="279"/>
      <c r="AG265" s="279"/>
      <c r="AH265" s="279"/>
      <c r="AI265" s="279"/>
      <c r="AJ265" s="279"/>
      <c r="AK265" s="230" t="s">
        <v>33</v>
      </c>
      <c r="AL265" s="230"/>
      <c r="AM265" s="230"/>
      <c r="AN265" s="230"/>
      <c r="AO265" s="230"/>
      <c r="AP265" s="230"/>
      <c r="AQ265" s="230"/>
      <c r="AR265" s="230"/>
      <c r="AS265" s="230"/>
      <c r="AT265" s="230"/>
      <c r="AU265" s="230"/>
      <c r="AV265" s="230"/>
      <c r="AW265" s="230"/>
      <c r="AX265" s="230"/>
      <c r="AY265" s="230"/>
      <c r="AZ265" s="230"/>
      <c r="BA265" s="230"/>
      <c r="BB265" s="230"/>
      <c r="BC265" s="93">
        <f>BC267+BC283</f>
        <v>2666900</v>
      </c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>
        <f>BU267+BU283</f>
        <v>1468300</v>
      </c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46">
        <v>2978300</v>
      </c>
      <c r="CI265" s="95">
        <f>CH267+CH283</f>
        <v>1468300</v>
      </c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7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>
        <f>CI265</f>
        <v>1468300</v>
      </c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>
        <f>EK267+EK284</f>
        <v>999400</v>
      </c>
      <c r="EL265" s="93"/>
      <c r="EM265" s="93"/>
      <c r="EN265" s="93"/>
      <c r="EO265" s="93"/>
      <c r="EP265" s="93"/>
      <c r="EQ265" s="93"/>
      <c r="ER265" s="93"/>
      <c r="ES265" s="93"/>
      <c r="ET265" s="93"/>
      <c r="EU265" s="93"/>
      <c r="EV265" s="93"/>
      <c r="EW265" s="93"/>
      <c r="EX265" s="95">
        <f>BU265-CI265</f>
        <v>0</v>
      </c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7"/>
    </row>
    <row r="266" spans="1:166" s="4" customFormat="1" ht="36.75" customHeight="1">
      <c r="A266" s="227" t="s">
        <v>316</v>
      </c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  <c r="AA266" s="227"/>
      <c r="AB266" s="227"/>
      <c r="AC266" s="227"/>
      <c r="AD266" s="227"/>
      <c r="AE266" s="227"/>
      <c r="AF266" s="227"/>
      <c r="AG266" s="227"/>
      <c r="AH266" s="227"/>
      <c r="AI266" s="227"/>
      <c r="AJ266" s="227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82"/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4"/>
    </row>
    <row r="267" spans="1:166" s="4" customFormat="1" ht="36.75" customHeight="1">
      <c r="A267" s="236" t="s">
        <v>319</v>
      </c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8"/>
      <c r="AK267" s="140" t="s">
        <v>200</v>
      </c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75">
        <f>BC268+BC277+BC280</f>
        <v>2276500</v>
      </c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103">
        <f>BU268+BU277+BU280</f>
        <v>1313800</v>
      </c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>
        <f>CH268</f>
        <v>1313800</v>
      </c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>
        <f>CH267</f>
        <v>1313800</v>
      </c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>
        <f>SUM(EK268:EW268)</f>
        <v>836600</v>
      </c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9">
        <f>BU267-CH267</f>
        <v>0</v>
      </c>
      <c r="EY267" s="110"/>
      <c r="EZ267" s="110"/>
      <c r="FA267" s="110"/>
      <c r="FB267" s="110"/>
      <c r="FC267" s="110"/>
      <c r="FD267" s="110"/>
      <c r="FE267" s="110"/>
      <c r="FF267" s="110"/>
      <c r="FG267" s="110"/>
      <c r="FH267" s="110"/>
      <c r="FI267" s="110"/>
      <c r="FJ267" s="111"/>
    </row>
    <row r="268" spans="1:166" s="4" customFormat="1" ht="23.25" customHeight="1">
      <c r="A268" s="136" t="s">
        <v>317</v>
      </c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3" t="s">
        <v>178</v>
      </c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75">
        <f>BC269+BC270+BC271+BC272+BC273+BC275+BC274+BC276</f>
        <v>2150400</v>
      </c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93">
        <v>1313800</v>
      </c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>
        <v>1313800</v>
      </c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>
        <f aca="true" t="shared" si="14" ref="DX268:DX274">CH268</f>
        <v>1313800</v>
      </c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7">
        <f>BC268-CH268</f>
        <v>836600</v>
      </c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82">
        <f aca="true" t="shared" si="15" ref="EX268:EX273">BU268-CH268</f>
        <v>0</v>
      </c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4"/>
    </row>
    <row r="269" spans="1:166" s="4" customFormat="1" ht="18.75" customHeight="1">
      <c r="A269" s="55" t="s">
        <v>56</v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7"/>
      <c r="AK269" s="76" t="s">
        <v>53</v>
      </c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7">
        <v>1124000</v>
      </c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4">
        <v>612530.14</v>
      </c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>
        <v>612530.14</v>
      </c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>
        <f t="shared" si="14"/>
        <v>612530.14</v>
      </c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>
        <f aca="true" t="shared" si="16" ref="EK269:EK275">BC269-CH269</f>
        <v>511469.86</v>
      </c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82">
        <f t="shared" si="15"/>
        <v>0</v>
      </c>
      <c r="EY269" s="83"/>
      <c r="EZ269" s="83"/>
      <c r="FA269" s="83"/>
      <c r="FB269" s="83"/>
      <c r="FC269" s="83"/>
      <c r="FD269" s="83"/>
      <c r="FE269" s="83"/>
      <c r="FF269" s="83"/>
      <c r="FG269" s="83"/>
      <c r="FH269" s="83"/>
      <c r="FI269" s="83"/>
      <c r="FJ269" s="84"/>
    </row>
    <row r="270" spans="1:166" s="4" customFormat="1" ht="18.75" customHeight="1">
      <c r="A270" s="55" t="s">
        <v>58</v>
      </c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7"/>
      <c r="AK270" s="76" t="s">
        <v>55</v>
      </c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7">
        <v>339500</v>
      </c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4">
        <v>174716.13</v>
      </c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>
        <v>174716.13</v>
      </c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7" t="s">
        <v>286</v>
      </c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>
        <f t="shared" si="14"/>
        <v>174716.13</v>
      </c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>
        <f t="shared" si="16"/>
        <v>164783.87</v>
      </c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82">
        <f t="shared" si="15"/>
        <v>0</v>
      </c>
      <c r="EY270" s="83"/>
      <c r="EZ270" s="83"/>
      <c r="FA270" s="83"/>
      <c r="FB270" s="83"/>
      <c r="FC270" s="83"/>
      <c r="FD270" s="83"/>
      <c r="FE270" s="83"/>
      <c r="FF270" s="83"/>
      <c r="FG270" s="83"/>
      <c r="FH270" s="83"/>
      <c r="FI270" s="83"/>
      <c r="FJ270" s="84"/>
    </row>
    <row r="271" spans="1:166" s="4" customFormat="1" ht="18.75" customHeight="1">
      <c r="A271" s="55" t="s">
        <v>76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7"/>
      <c r="AK271" s="76" t="s">
        <v>77</v>
      </c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7">
        <v>393700</v>
      </c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4">
        <v>311493.51</v>
      </c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>
        <v>286445.7</v>
      </c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>
        <f t="shared" si="14"/>
        <v>286445.7</v>
      </c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>
        <f t="shared" si="16"/>
        <v>107254.29999999999</v>
      </c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82">
        <f t="shared" si="15"/>
        <v>25047.809999999998</v>
      </c>
      <c r="EY271" s="83"/>
      <c r="EZ271" s="83"/>
      <c r="FA271" s="83"/>
      <c r="FB271" s="83"/>
      <c r="FC271" s="83"/>
      <c r="FD271" s="83"/>
      <c r="FE271" s="83"/>
      <c r="FF271" s="83"/>
      <c r="FG271" s="83"/>
      <c r="FH271" s="83"/>
      <c r="FI271" s="83"/>
      <c r="FJ271" s="84"/>
    </row>
    <row r="272" spans="1:166" s="32" customFormat="1" ht="18.75" customHeight="1">
      <c r="A272" s="176" t="s">
        <v>204</v>
      </c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8"/>
      <c r="AK272" s="92" t="s">
        <v>63</v>
      </c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74">
        <v>13000</v>
      </c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>
        <v>12177.98</v>
      </c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>
        <v>12177.98</v>
      </c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>
        <f t="shared" si="14"/>
        <v>12177.98</v>
      </c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>
        <f t="shared" si="16"/>
        <v>822.0200000000004</v>
      </c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85">
        <f t="shared" si="15"/>
        <v>0</v>
      </c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7"/>
    </row>
    <row r="273" spans="1:166" s="32" customFormat="1" ht="18.75" customHeight="1">
      <c r="A273" s="176" t="s">
        <v>199</v>
      </c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8"/>
      <c r="AK273" s="92" t="s">
        <v>60</v>
      </c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74">
        <v>92200</v>
      </c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>
        <v>7330</v>
      </c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>
        <v>7330</v>
      </c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>
        <f t="shared" si="14"/>
        <v>7330</v>
      </c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>
        <f t="shared" si="16"/>
        <v>84870</v>
      </c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85">
        <f t="shared" si="15"/>
        <v>0</v>
      </c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7"/>
    </row>
    <row r="274" spans="1:166" s="32" customFormat="1" ht="18.75" customHeight="1">
      <c r="A274" s="235" t="s">
        <v>59</v>
      </c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  <c r="V274" s="235"/>
      <c r="W274" s="235"/>
      <c r="X274" s="235"/>
      <c r="Y274" s="235"/>
      <c r="Z274" s="235"/>
      <c r="AA274" s="235"/>
      <c r="AB274" s="235"/>
      <c r="AC274" s="235"/>
      <c r="AD274" s="235"/>
      <c r="AE274" s="235"/>
      <c r="AF274" s="235"/>
      <c r="AG274" s="235"/>
      <c r="AH274" s="235"/>
      <c r="AI274" s="235"/>
      <c r="AJ274" s="235"/>
      <c r="AK274" s="92" t="s">
        <v>67</v>
      </c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74">
        <v>25000</v>
      </c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47"/>
      <c r="BT274" s="47"/>
      <c r="BU274" s="74">
        <v>23933.89</v>
      </c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>
        <v>23933.89</v>
      </c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>
        <f t="shared" si="14"/>
        <v>23933.89</v>
      </c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>
        <f t="shared" si="16"/>
        <v>1066.1100000000006</v>
      </c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>
        <v>0</v>
      </c>
      <c r="EY274" s="276"/>
      <c r="EZ274" s="276"/>
      <c r="FA274" s="276"/>
      <c r="FB274" s="276"/>
      <c r="FC274" s="276"/>
      <c r="FD274" s="276"/>
      <c r="FE274" s="276"/>
      <c r="FF274" s="276"/>
      <c r="FG274" s="276"/>
      <c r="FH274" s="47"/>
      <c r="FI274" s="47"/>
      <c r="FJ274" s="47"/>
    </row>
    <row r="275" spans="1:166" s="4" customFormat="1" ht="18.75" customHeight="1">
      <c r="A275" s="73" t="s">
        <v>121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6" t="s">
        <v>62</v>
      </c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7">
        <v>59000</v>
      </c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4">
        <v>59000</v>
      </c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>
        <v>59000</v>
      </c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>
        <f>CH275</f>
        <v>59000</v>
      </c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>
        <f t="shared" si="16"/>
        <v>0</v>
      </c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82">
        <v>0</v>
      </c>
      <c r="EY275" s="83"/>
      <c r="EZ275" s="83"/>
      <c r="FA275" s="83"/>
      <c r="FB275" s="83"/>
      <c r="FC275" s="83"/>
      <c r="FD275" s="83"/>
      <c r="FE275" s="83"/>
      <c r="FF275" s="83"/>
      <c r="FG275" s="83"/>
      <c r="FH275" s="83"/>
      <c r="FI275" s="83"/>
      <c r="FJ275" s="84"/>
    </row>
    <row r="276" spans="1:166" s="4" customFormat="1" ht="18.75" customHeight="1">
      <c r="A276" s="232" t="s">
        <v>142</v>
      </c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4"/>
      <c r="AI276" s="35"/>
      <c r="AJ276" s="35"/>
      <c r="AK276" s="79" t="s">
        <v>328</v>
      </c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1"/>
      <c r="BC276" s="82">
        <v>104000</v>
      </c>
      <c r="BD276" s="83"/>
      <c r="BE276" s="83"/>
      <c r="BF276" s="83"/>
      <c r="BG276" s="83"/>
      <c r="BH276" s="83"/>
      <c r="BI276" s="84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85">
        <v>103618.35</v>
      </c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7"/>
      <c r="CH276" s="47"/>
      <c r="CI276" s="85">
        <v>103618.35</v>
      </c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7"/>
      <c r="CX276" s="82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4"/>
      <c r="DS276" s="42"/>
      <c r="DT276" s="42"/>
      <c r="DU276" s="42"/>
      <c r="DV276" s="42"/>
      <c r="DW276" s="42"/>
      <c r="DX276" s="82">
        <v>103618.35</v>
      </c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4"/>
      <c r="EK276" s="82">
        <v>0</v>
      </c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4"/>
      <c r="EX276" s="82">
        <v>0</v>
      </c>
      <c r="EY276" s="83"/>
      <c r="EZ276" s="83"/>
      <c r="FA276" s="83"/>
      <c r="FB276" s="83"/>
      <c r="FC276" s="83"/>
      <c r="FD276" s="83"/>
      <c r="FE276" s="83"/>
      <c r="FF276" s="44"/>
      <c r="FG276" s="44"/>
      <c r="FH276" s="44"/>
      <c r="FI276" s="44"/>
      <c r="FJ276" s="45"/>
    </row>
    <row r="277" spans="1:166" s="31" customFormat="1" ht="23.25" customHeight="1">
      <c r="A277" s="180" t="s">
        <v>330</v>
      </c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230" t="s">
        <v>178</v>
      </c>
      <c r="AL277" s="230"/>
      <c r="AM277" s="230"/>
      <c r="AN277" s="230"/>
      <c r="AO277" s="230"/>
      <c r="AP277" s="230"/>
      <c r="AQ277" s="230"/>
      <c r="AR277" s="230"/>
      <c r="AS277" s="230"/>
      <c r="AT277" s="230"/>
      <c r="AU277" s="230"/>
      <c r="AV277" s="230"/>
      <c r="AW277" s="230"/>
      <c r="AX277" s="230"/>
      <c r="AY277" s="230"/>
      <c r="AZ277" s="230"/>
      <c r="BA277" s="230"/>
      <c r="BB277" s="230"/>
      <c r="BC277" s="93">
        <f>BC279+BC278</f>
        <v>42000</v>
      </c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>
        <f>BU279+BU278</f>
        <v>0</v>
      </c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>
        <v>0</v>
      </c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>
        <f>CH277</f>
        <v>0</v>
      </c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>
        <f>BC277-BU277</f>
        <v>42000</v>
      </c>
      <c r="EL277" s="93"/>
      <c r="EM277" s="93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  <c r="EX277" s="95">
        <f>BU277-CH277</f>
        <v>0</v>
      </c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7"/>
    </row>
    <row r="278" spans="1:166" s="32" customFormat="1" ht="18.75" customHeight="1">
      <c r="A278" s="176" t="s">
        <v>56</v>
      </c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8"/>
      <c r="AK278" s="92" t="s">
        <v>53</v>
      </c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74">
        <v>37200</v>
      </c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>
        <v>0</v>
      </c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>
        <v>0</v>
      </c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>
        <f>CH278</f>
        <v>0</v>
      </c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>
        <f>BC278-CH278</f>
        <v>37200</v>
      </c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85">
        <f>BU278-CH278</f>
        <v>0</v>
      </c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7"/>
    </row>
    <row r="279" spans="1:166" s="32" customFormat="1" ht="21" customHeight="1">
      <c r="A279" s="176" t="s">
        <v>58</v>
      </c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8"/>
      <c r="AK279" s="92" t="s">
        <v>55</v>
      </c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74">
        <v>4800</v>
      </c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>
        <v>0</v>
      </c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>
        <v>0</v>
      </c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>
        <v>0</v>
      </c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>
        <f>BC279-BU279</f>
        <v>4800</v>
      </c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85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7"/>
    </row>
    <row r="280" spans="1:166" s="32" customFormat="1" ht="21.75" customHeight="1">
      <c r="A280" s="180" t="s">
        <v>318</v>
      </c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231" t="s">
        <v>178</v>
      </c>
      <c r="AL280" s="231"/>
      <c r="AM280" s="231"/>
      <c r="AN280" s="231"/>
      <c r="AO280" s="231"/>
      <c r="AP280" s="231"/>
      <c r="AQ280" s="231"/>
      <c r="AR280" s="231"/>
      <c r="AS280" s="231"/>
      <c r="AT280" s="231"/>
      <c r="AU280" s="231"/>
      <c r="AV280" s="231"/>
      <c r="AW280" s="231"/>
      <c r="AX280" s="231"/>
      <c r="AY280" s="231"/>
      <c r="AZ280" s="231"/>
      <c r="BA280" s="231"/>
      <c r="BB280" s="231"/>
      <c r="BC280" s="93">
        <f>BC282+BC281</f>
        <v>84100</v>
      </c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>
        <f>BU281+BU282</f>
        <v>0</v>
      </c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>
        <f>CH282</f>
        <v>0</v>
      </c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181"/>
      <c r="CY280" s="181"/>
      <c r="CZ280" s="181"/>
      <c r="DA280" s="181"/>
      <c r="DB280" s="181"/>
      <c r="DC280" s="181"/>
      <c r="DD280" s="181"/>
      <c r="DE280" s="181"/>
      <c r="DF280" s="181"/>
      <c r="DG280" s="181"/>
      <c r="DH280" s="181"/>
      <c r="DI280" s="181"/>
      <c r="DJ280" s="181"/>
      <c r="DK280" s="181"/>
      <c r="DL280" s="181"/>
      <c r="DM280" s="181"/>
      <c r="DN280" s="181"/>
      <c r="DO280" s="181"/>
      <c r="DP280" s="181"/>
      <c r="DQ280" s="181"/>
      <c r="DR280" s="181"/>
      <c r="DS280" s="181"/>
      <c r="DT280" s="181"/>
      <c r="DU280" s="181"/>
      <c r="DV280" s="181"/>
      <c r="DW280" s="181"/>
      <c r="DX280" s="181">
        <f>CH280</f>
        <v>0</v>
      </c>
      <c r="DY280" s="181"/>
      <c r="DZ280" s="181"/>
      <c r="EA280" s="181"/>
      <c r="EB280" s="181"/>
      <c r="EC280" s="181"/>
      <c r="ED280" s="181"/>
      <c r="EE280" s="181"/>
      <c r="EF280" s="181"/>
      <c r="EG280" s="181"/>
      <c r="EH280" s="181"/>
      <c r="EI280" s="181"/>
      <c r="EJ280" s="181"/>
      <c r="EK280" s="181">
        <f>SUM(EK282:EW282)</f>
        <v>9700</v>
      </c>
      <c r="EL280" s="181"/>
      <c r="EM280" s="181"/>
      <c r="EN280" s="181"/>
      <c r="EO280" s="181"/>
      <c r="EP280" s="181"/>
      <c r="EQ280" s="181"/>
      <c r="ER280" s="181"/>
      <c r="ES280" s="181"/>
      <c r="ET280" s="181"/>
      <c r="EU280" s="181"/>
      <c r="EV280" s="181"/>
      <c r="EW280" s="181"/>
      <c r="EX280" s="273">
        <f aca="true" t="shared" si="17" ref="EX280:EX288">BU280-CH280</f>
        <v>0</v>
      </c>
      <c r="EY280" s="274"/>
      <c r="EZ280" s="274"/>
      <c r="FA280" s="274"/>
      <c r="FB280" s="274"/>
      <c r="FC280" s="274"/>
      <c r="FD280" s="274"/>
      <c r="FE280" s="274"/>
      <c r="FF280" s="274"/>
      <c r="FG280" s="274"/>
      <c r="FH280" s="274"/>
      <c r="FI280" s="274"/>
      <c r="FJ280" s="275"/>
    </row>
    <row r="281" spans="1:166" s="32" customFormat="1" ht="18.75" customHeight="1">
      <c r="A281" s="176" t="s">
        <v>56</v>
      </c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8"/>
      <c r="AK281" s="92" t="s">
        <v>53</v>
      </c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74">
        <v>74400</v>
      </c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>
        <v>0</v>
      </c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>
        <v>0</v>
      </c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>
        <f>CH281</f>
        <v>0</v>
      </c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>
        <f>BC281-CH281</f>
        <v>74400</v>
      </c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85">
        <f t="shared" si="17"/>
        <v>0</v>
      </c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7"/>
    </row>
    <row r="282" spans="1:166" s="32" customFormat="1" ht="18.75" customHeight="1">
      <c r="A282" s="176" t="s">
        <v>58</v>
      </c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8"/>
      <c r="AK282" s="92" t="s">
        <v>55</v>
      </c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74">
        <v>9700</v>
      </c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>
        <v>0</v>
      </c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>
        <v>0</v>
      </c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 t="s">
        <v>286</v>
      </c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>
        <f>CH282</f>
        <v>0</v>
      </c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>
        <f>BC282-CH282</f>
        <v>9700</v>
      </c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85">
        <f t="shared" si="17"/>
        <v>0</v>
      </c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7"/>
    </row>
    <row r="283" spans="1:166" s="4" customFormat="1" ht="36" customHeight="1">
      <c r="A283" s="236" t="s">
        <v>329</v>
      </c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  <c r="AB283" s="237"/>
      <c r="AC283" s="237"/>
      <c r="AD283" s="237"/>
      <c r="AE283" s="237"/>
      <c r="AF283" s="237"/>
      <c r="AG283" s="237"/>
      <c r="AH283" s="237"/>
      <c r="AI283" s="237"/>
      <c r="AJ283" s="238"/>
      <c r="AK283" s="140" t="s">
        <v>200</v>
      </c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75">
        <f>BC284+BC292+BC295</f>
        <v>390400</v>
      </c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103">
        <f>BU284</f>
        <v>154500</v>
      </c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>
        <f>CH284</f>
        <v>154500</v>
      </c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  <c r="DD283" s="103"/>
      <c r="DE283" s="103"/>
      <c r="DF283" s="103"/>
      <c r="DG283" s="103"/>
      <c r="DH283" s="103"/>
      <c r="DI283" s="103"/>
      <c r="DJ283" s="103"/>
      <c r="DK283" s="103"/>
      <c r="DL283" s="103"/>
      <c r="DM283" s="103"/>
      <c r="DN283" s="103"/>
      <c r="DO283" s="103"/>
      <c r="DP283" s="103"/>
      <c r="DQ283" s="103"/>
      <c r="DR283" s="103"/>
      <c r="DS283" s="103"/>
      <c r="DT283" s="103"/>
      <c r="DU283" s="103"/>
      <c r="DV283" s="103"/>
      <c r="DW283" s="103"/>
      <c r="DX283" s="103">
        <f>CH283</f>
        <v>154500</v>
      </c>
      <c r="DY283" s="103"/>
      <c r="DZ283" s="103"/>
      <c r="EA283" s="103"/>
      <c r="EB283" s="103"/>
      <c r="EC283" s="103"/>
      <c r="ED283" s="103"/>
      <c r="EE283" s="103"/>
      <c r="EF283" s="103"/>
      <c r="EG283" s="103"/>
      <c r="EH283" s="103"/>
      <c r="EI283" s="103"/>
      <c r="EJ283" s="103"/>
      <c r="EK283" s="103">
        <f>BC283-CH283</f>
        <v>235900</v>
      </c>
      <c r="EL283" s="103"/>
      <c r="EM283" s="103"/>
      <c r="EN283" s="103"/>
      <c r="EO283" s="103"/>
      <c r="EP283" s="103"/>
      <c r="EQ283" s="103"/>
      <c r="ER283" s="103"/>
      <c r="ES283" s="103"/>
      <c r="ET283" s="103"/>
      <c r="EU283" s="103"/>
      <c r="EV283" s="103"/>
      <c r="EW283" s="103"/>
      <c r="EX283" s="109">
        <f>BU283-CH283</f>
        <v>0</v>
      </c>
      <c r="EY283" s="110"/>
      <c r="EZ283" s="110"/>
      <c r="FA283" s="110"/>
      <c r="FB283" s="110"/>
      <c r="FC283" s="110"/>
      <c r="FD283" s="110"/>
      <c r="FE283" s="110"/>
      <c r="FF283" s="110"/>
      <c r="FG283" s="110"/>
      <c r="FH283" s="110"/>
      <c r="FI283" s="110"/>
      <c r="FJ283" s="111"/>
    </row>
    <row r="284" spans="1:166" s="4" customFormat="1" ht="20.25" customHeight="1">
      <c r="A284" s="136" t="s">
        <v>320</v>
      </c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40" t="s">
        <v>178</v>
      </c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75">
        <f>BC285+BC286+BC287+BC288+BC289+BC290+BC291</f>
        <v>317300</v>
      </c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>
        <v>154500</v>
      </c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>
        <v>154500</v>
      </c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103"/>
      <c r="CY284" s="103"/>
      <c r="CZ284" s="103"/>
      <c r="DA284" s="103"/>
      <c r="DB284" s="103"/>
      <c r="DC284" s="103"/>
      <c r="DD284" s="103"/>
      <c r="DE284" s="103"/>
      <c r="DF284" s="103"/>
      <c r="DG284" s="103"/>
      <c r="DH284" s="103"/>
      <c r="DI284" s="103"/>
      <c r="DJ284" s="103"/>
      <c r="DK284" s="103"/>
      <c r="DL284" s="103"/>
      <c r="DM284" s="103"/>
      <c r="DN284" s="103"/>
      <c r="DO284" s="103"/>
      <c r="DP284" s="103"/>
      <c r="DQ284" s="103"/>
      <c r="DR284" s="103"/>
      <c r="DS284" s="103"/>
      <c r="DT284" s="103"/>
      <c r="DU284" s="103"/>
      <c r="DV284" s="103"/>
      <c r="DW284" s="103"/>
      <c r="DX284" s="75">
        <v>154500</v>
      </c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103">
        <f>BC284-CH284</f>
        <v>162800</v>
      </c>
      <c r="EL284" s="103"/>
      <c r="EM284" s="103"/>
      <c r="EN284" s="103"/>
      <c r="EO284" s="103"/>
      <c r="EP284" s="103"/>
      <c r="EQ284" s="103"/>
      <c r="ER284" s="103"/>
      <c r="ES284" s="103"/>
      <c r="ET284" s="103"/>
      <c r="EU284" s="103"/>
      <c r="EV284" s="103"/>
      <c r="EW284" s="103"/>
      <c r="EX284" s="109">
        <f t="shared" si="17"/>
        <v>0</v>
      </c>
      <c r="EY284" s="110"/>
      <c r="EZ284" s="110"/>
      <c r="FA284" s="110"/>
      <c r="FB284" s="110"/>
      <c r="FC284" s="110"/>
      <c r="FD284" s="110"/>
      <c r="FE284" s="110"/>
      <c r="FF284" s="110"/>
      <c r="FG284" s="110"/>
      <c r="FH284" s="110"/>
      <c r="FI284" s="110"/>
      <c r="FJ284" s="111"/>
    </row>
    <row r="285" spans="1:166" s="4" customFormat="1" ht="18.75" customHeight="1">
      <c r="A285" s="55" t="s">
        <v>56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7"/>
      <c r="AK285" s="76" t="s">
        <v>53</v>
      </c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7">
        <v>226000</v>
      </c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4">
        <v>113815.89</v>
      </c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>
        <v>113815.89</v>
      </c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>
        <f>CH285</f>
        <v>113815.89</v>
      </c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>
        <f aca="true" t="shared" si="18" ref="EK285:EK290">BC285-CH285</f>
        <v>112184.11</v>
      </c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82">
        <f t="shared" si="17"/>
        <v>0</v>
      </c>
      <c r="EY285" s="83"/>
      <c r="EZ285" s="83"/>
      <c r="FA285" s="83"/>
      <c r="FB285" s="83"/>
      <c r="FC285" s="83"/>
      <c r="FD285" s="83"/>
      <c r="FE285" s="83"/>
      <c r="FF285" s="83"/>
      <c r="FG285" s="83"/>
      <c r="FH285" s="83"/>
      <c r="FI285" s="83"/>
      <c r="FJ285" s="84"/>
    </row>
    <row r="286" spans="1:166" s="4" customFormat="1" ht="18.75" customHeight="1">
      <c r="A286" s="55" t="s">
        <v>58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7"/>
      <c r="AK286" s="76" t="s">
        <v>55</v>
      </c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7">
        <v>68300</v>
      </c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4">
        <v>31956.39</v>
      </c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>
        <v>31956.39</v>
      </c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>
        <f>CH286</f>
        <v>31956.39</v>
      </c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>
        <f t="shared" si="18"/>
        <v>36343.61</v>
      </c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82">
        <f t="shared" si="17"/>
        <v>0</v>
      </c>
      <c r="EY286" s="83"/>
      <c r="EZ286" s="83"/>
      <c r="FA286" s="83"/>
      <c r="FB286" s="83"/>
      <c r="FC286" s="83"/>
      <c r="FD286" s="83"/>
      <c r="FE286" s="83"/>
      <c r="FF286" s="83"/>
      <c r="FG286" s="83"/>
      <c r="FH286" s="83"/>
      <c r="FI286" s="83"/>
      <c r="FJ286" s="84"/>
    </row>
    <row r="287" spans="1:166" s="32" customFormat="1" ht="18.75" customHeight="1">
      <c r="A287" s="176" t="s">
        <v>78</v>
      </c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8"/>
      <c r="AK287" s="92" t="s">
        <v>79</v>
      </c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74">
        <v>15000</v>
      </c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>
        <v>1521</v>
      </c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>
        <v>1521</v>
      </c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>
        <v>1521</v>
      </c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>
        <f t="shared" si="18"/>
        <v>13479</v>
      </c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85">
        <f t="shared" si="17"/>
        <v>0</v>
      </c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7"/>
    </row>
    <row r="288" spans="1:166" s="32" customFormat="1" ht="18.75" customHeight="1">
      <c r="A288" s="176" t="s">
        <v>204</v>
      </c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8"/>
      <c r="AK288" s="92" t="s">
        <v>63</v>
      </c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74">
        <v>900</v>
      </c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>
        <v>900</v>
      </c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>
        <v>900</v>
      </c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>
        <f>CH288</f>
        <v>900</v>
      </c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>
        <f t="shared" si="18"/>
        <v>0</v>
      </c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85">
        <f t="shared" si="17"/>
        <v>0</v>
      </c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7"/>
    </row>
    <row r="289" spans="1:166" s="32" customFormat="1" ht="18.75" customHeight="1">
      <c r="A289" s="176" t="s">
        <v>199</v>
      </c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8"/>
      <c r="AK289" s="92" t="s">
        <v>60</v>
      </c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74">
        <v>3000</v>
      </c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>
        <v>2787</v>
      </c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>
        <v>2787</v>
      </c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>
        <f>CH289</f>
        <v>2787</v>
      </c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>
        <f t="shared" si="18"/>
        <v>213</v>
      </c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85">
        <v>0</v>
      </c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7"/>
    </row>
    <row r="290" spans="1:166" s="4" customFormat="1" ht="18.75" customHeight="1">
      <c r="A290" s="137" t="s">
        <v>59</v>
      </c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76" t="s">
        <v>67</v>
      </c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7">
        <v>1100</v>
      </c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42"/>
      <c r="BT290" s="42"/>
      <c r="BU290" s="77">
        <v>650.12</v>
      </c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>
        <v>650.12</v>
      </c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>
        <f>CH290</f>
        <v>650.12</v>
      </c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>
        <f t="shared" si="18"/>
        <v>449.88</v>
      </c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>
        <v>0</v>
      </c>
      <c r="EY290" s="121"/>
      <c r="EZ290" s="121"/>
      <c r="FA290" s="121"/>
      <c r="FB290" s="121"/>
      <c r="FC290" s="121"/>
      <c r="FD290" s="121"/>
      <c r="FE290" s="121"/>
      <c r="FF290" s="121"/>
      <c r="FG290" s="121"/>
      <c r="FH290" s="42"/>
      <c r="FI290" s="42"/>
      <c r="FJ290" s="42"/>
    </row>
    <row r="291" spans="1:166" s="4" customFormat="1" ht="18.75" customHeight="1">
      <c r="A291" s="239" t="s">
        <v>327</v>
      </c>
      <c r="B291" s="240"/>
      <c r="C291" s="240"/>
      <c r="D291" s="240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1"/>
      <c r="AI291" s="34"/>
      <c r="AJ291" s="34"/>
      <c r="AK291" s="79" t="s">
        <v>328</v>
      </c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1"/>
      <c r="BC291" s="82">
        <v>3000</v>
      </c>
      <c r="BD291" s="83"/>
      <c r="BE291" s="83"/>
      <c r="BF291" s="83"/>
      <c r="BG291" s="83"/>
      <c r="BH291" s="83"/>
      <c r="BI291" s="84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82">
        <v>3000</v>
      </c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4"/>
      <c r="CH291" s="42"/>
      <c r="CI291" s="82">
        <v>3000</v>
      </c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4"/>
      <c r="CX291" s="82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4"/>
      <c r="DS291" s="42"/>
      <c r="DT291" s="42"/>
      <c r="DU291" s="42"/>
      <c r="DV291" s="42"/>
      <c r="DW291" s="42"/>
      <c r="DX291" s="82">
        <v>3000</v>
      </c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4"/>
      <c r="EK291" s="82">
        <v>0</v>
      </c>
      <c r="EL291" s="83"/>
      <c r="EM291" s="83"/>
      <c r="EN291" s="83"/>
      <c r="EO291" s="83"/>
      <c r="EP291" s="83"/>
      <c r="EQ291" s="83"/>
      <c r="ER291" s="83"/>
      <c r="ES291" s="83"/>
      <c r="ET291" s="83"/>
      <c r="EU291" s="83"/>
      <c r="EV291" s="83"/>
      <c r="EW291" s="84"/>
      <c r="EX291" s="82">
        <v>0</v>
      </c>
      <c r="EY291" s="83"/>
      <c r="EZ291" s="83"/>
      <c r="FA291" s="83"/>
      <c r="FB291" s="83"/>
      <c r="FC291" s="83"/>
      <c r="FD291" s="83"/>
      <c r="FE291" s="83"/>
      <c r="FF291" s="53"/>
      <c r="FG291" s="53"/>
      <c r="FH291" s="44"/>
      <c r="FI291" s="44"/>
      <c r="FJ291" s="45"/>
    </row>
    <row r="292" spans="1:166" s="31" customFormat="1" ht="18.75" customHeight="1">
      <c r="A292" s="180" t="s">
        <v>331</v>
      </c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230" t="s">
        <v>178</v>
      </c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0"/>
      <c r="BA292" s="230"/>
      <c r="BB292" s="230"/>
      <c r="BC292" s="93">
        <f>BC294+BC293</f>
        <v>24400</v>
      </c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>
        <f>BU294+BU293</f>
        <v>0</v>
      </c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>
        <v>0</v>
      </c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  <c r="DR292" s="93"/>
      <c r="DS292" s="93"/>
      <c r="DT292" s="93"/>
      <c r="DU292" s="93"/>
      <c r="DV292" s="93"/>
      <c r="DW292" s="93"/>
      <c r="DX292" s="93">
        <f>CH292</f>
        <v>0</v>
      </c>
      <c r="DY292" s="93"/>
      <c r="DZ292" s="93"/>
      <c r="EA292" s="93"/>
      <c r="EB292" s="93"/>
      <c r="EC292" s="93"/>
      <c r="ED292" s="93"/>
      <c r="EE292" s="93"/>
      <c r="EF292" s="93"/>
      <c r="EG292" s="93"/>
      <c r="EH292" s="93"/>
      <c r="EI292" s="93"/>
      <c r="EJ292" s="93"/>
      <c r="EK292" s="93">
        <f>BC292-BU292</f>
        <v>24400</v>
      </c>
      <c r="EL292" s="93"/>
      <c r="EM292" s="93"/>
      <c r="EN292" s="93"/>
      <c r="EO292" s="93"/>
      <c r="EP292" s="93"/>
      <c r="EQ292" s="93"/>
      <c r="ER292" s="93"/>
      <c r="ES292" s="93"/>
      <c r="ET292" s="93"/>
      <c r="EU292" s="93"/>
      <c r="EV292" s="93"/>
      <c r="EW292" s="93"/>
      <c r="EX292" s="95">
        <f>BU292-CH292</f>
        <v>0</v>
      </c>
      <c r="EY292" s="96"/>
      <c r="EZ292" s="96"/>
      <c r="FA292" s="96"/>
      <c r="FB292" s="96"/>
      <c r="FC292" s="96"/>
      <c r="FD292" s="96"/>
      <c r="FE292" s="96"/>
      <c r="FF292" s="96"/>
      <c r="FG292" s="96"/>
      <c r="FH292" s="96"/>
      <c r="FI292" s="96"/>
      <c r="FJ292" s="97"/>
    </row>
    <row r="293" spans="1:166" s="32" customFormat="1" ht="18.75" customHeight="1">
      <c r="A293" s="176" t="s">
        <v>56</v>
      </c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8"/>
      <c r="AK293" s="92" t="s">
        <v>53</v>
      </c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74">
        <v>21600</v>
      </c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>
        <v>0</v>
      </c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>
        <v>0</v>
      </c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>
        <f>CH293</f>
        <v>0</v>
      </c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>
        <f>BC293-CH293</f>
        <v>21600</v>
      </c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85">
        <f>BU293-CH293</f>
        <v>0</v>
      </c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7"/>
    </row>
    <row r="294" spans="1:166" s="32" customFormat="1" ht="16.5" customHeight="1">
      <c r="A294" s="176" t="s">
        <v>58</v>
      </c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8"/>
      <c r="AK294" s="92" t="s">
        <v>55</v>
      </c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74">
        <v>2800</v>
      </c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>
        <v>0</v>
      </c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>
        <v>0</v>
      </c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>
        <v>0</v>
      </c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>
        <f>BC294-BU294</f>
        <v>2800</v>
      </c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85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7"/>
    </row>
    <row r="295" spans="1:166" s="32" customFormat="1" ht="21.75" customHeight="1">
      <c r="A295" s="180" t="s">
        <v>321</v>
      </c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231" t="s">
        <v>178</v>
      </c>
      <c r="AL295" s="231"/>
      <c r="AM295" s="231"/>
      <c r="AN295" s="231"/>
      <c r="AO295" s="231"/>
      <c r="AP295" s="231"/>
      <c r="AQ295" s="231"/>
      <c r="AR295" s="231"/>
      <c r="AS295" s="231"/>
      <c r="AT295" s="231"/>
      <c r="AU295" s="231"/>
      <c r="AV295" s="231"/>
      <c r="AW295" s="231"/>
      <c r="AX295" s="231"/>
      <c r="AY295" s="231"/>
      <c r="AZ295" s="231"/>
      <c r="BA295" s="231"/>
      <c r="BB295" s="231"/>
      <c r="BC295" s="93">
        <f>BC297+BC296</f>
        <v>48700</v>
      </c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>
        <f>BU297+BU296</f>
        <v>0</v>
      </c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>
        <f>CH297</f>
        <v>0</v>
      </c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181"/>
      <c r="CY295" s="181"/>
      <c r="CZ295" s="181"/>
      <c r="DA295" s="181"/>
      <c r="DB295" s="181"/>
      <c r="DC295" s="181"/>
      <c r="DD295" s="181"/>
      <c r="DE295" s="181"/>
      <c r="DF295" s="181"/>
      <c r="DG295" s="181"/>
      <c r="DH295" s="181"/>
      <c r="DI295" s="181"/>
      <c r="DJ295" s="181"/>
      <c r="DK295" s="181"/>
      <c r="DL295" s="181"/>
      <c r="DM295" s="181"/>
      <c r="DN295" s="181"/>
      <c r="DO295" s="181"/>
      <c r="DP295" s="181"/>
      <c r="DQ295" s="181"/>
      <c r="DR295" s="181"/>
      <c r="DS295" s="181"/>
      <c r="DT295" s="181"/>
      <c r="DU295" s="181"/>
      <c r="DV295" s="181"/>
      <c r="DW295" s="181"/>
      <c r="DX295" s="181">
        <f>CH295</f>
        <v>0</v>
      </c>
      <c r="DY295" s="181"/>
      <c r="DZ295" s="181"/>
      <c r="EA295" s="181"/>
      <c r="EB295" s="181"/>
      <c r="EC295" s="181"/>
      <c r="ED295" s="181"/>
      <c r="EE295" s="181"/>
      <c r="EF295" s="181"/>
      <c r="EG295" s="181"/>
      <c r="EH295" s="181"/>
      <c r="EI295" s="181"/>
      <c r="EJ295" s="181"/>
      <c r="EK295" s="181">
        <f>SUM(EK297:EW297)</f>
        <v>5600</v>
      </c>
      <c r="EL295" s="181"/>
      <c r="EM295" s="181"/>
      <c r="EN295" s="181"/>
      <c r="EO295" s="181"/>
      <c r="EP295" s="181"/>
      <c r="EQ295" s="181"/>
      <c r="ER295" s="181"/>
      <c r="ES295" s="181"/>
      <c r="ET295" s="181"/>
      <c r="EU295" s="181"/>
      <c r="EV295" s="181"/>
      <c r="EW295" s="181"/>
      <c r="EX295" s="273">
        <f>BU295-CH295</f>
        <v>0</v>
      </c>
      <c r="EY295" s="274"/>
      <c r="EZ295" s="274"/>
      <c r="FA295" s="274"/>
      <c r="FB295" s="274"/>
      <c r="FC295" s="274"/>
      <c r="FD295" s="274"/>
      <c r="FE295" s="274"/>
      <c r="FF295" s="274"/>
      <c r="FG295" s="274"/>
      <c r="FH295" s="274"/>
      <c r="FI295" s="274"/>
      <c r="FJ295" s="275"/>
    </row>
    <row r="296" spans="1:166" s="32" customFormat="1" ht="18.75" customHeight="1">
      <c r="A296" s="176" t="s">
        <v>56</v>
      </c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8"/>
      <c r="AK296" s="92" t="s">
        <v>53</v>
      </c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74">
        <v>43100</v>
      </c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>
        <v>0</v>
      </c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>
        <v>0</v>
      </c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>
        <f>CH296</f>
        <v>0</v>
      </c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>
        <f>BC296-CH296</f>
        <v>43100</v>
      </c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85">
        <f>BU296-CH296</f>
        <v>0</v>
      </c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7"/>
    </row>
    <row r="297" spans="1:166" s="32" customFormat="1" ht="18.75" customHeight="1">
      <c r="A297" s="176" t="s">
        <v>58</v>
      </c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8"/>
      <c r="AK297" s="92" t="s">
        <v>55</v>
      </c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74">
        <v>5600</v>
      </c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>
        <v>0</v>
      </c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>
        <v>0</v>
      </c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 t="s">
        <v>286</v>
      </c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>
        <f>CH297</f>
        <v>0</v>
      </c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>
        <f>BC297-CH297</f>
        <v>5600</v>
      </c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85">
        <f>BU297-CH297</f>
        <v>0</v>
      </c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7"/>
    </row>
    <row r="298" spans="1:166" s="4" customFormat="1" ht="15" customHeight="1">
      <c r="A298" s="104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H298" s="105"/>
      <c r="DI298" s="105"/>
      <c r="DJ298" s="105"/>
      <c r="DK298" s="105"/>
      <c r="DL298" s="105"/>
      <c r="DM298" s="105"/>
      <c r="DN298" s="105"/>
      <c r="DO298" s="105"/>
      <c r="DP298" s="105"/>
      <c r="DQ298" s="105"/>
      <c r="DR298" s="105"/>
      <c r="DS298" s="105"/>
      <c r="DT298" s="105"/>
      <c r="DU298" s="105"/>
      <c r="DV298" s="105"/>
      <c r="DW298" s="105"/>
      <c r="DX298" s="105"/>
      <c r="DY298" s="105"/>
      <c r="DZ298" s="105"/>
      <c r="EA298" s="105"/>
      <c r="EB298" s="105"/>
      <c r="EC298" s="105"/>
      <c r="ED298" s="105"/>
      <c r="EE298" s="105"/>
      <c r="EF298" s="105"/>
      <c r="EG298" s="105"/>
      <c r="EH298" s="105"/>
      <c r="EI298" s="105"/>
      <c r="EJ298" s="105"/>
      <c r="EK298" s="105"/>
      <c r="EL298" s="105"/>
      <c r="EM298" s="105"/>
      <c r="EN298" s="105"/>
      <c r="EO298" s="105"/>
      <c r="EP298" s="105"/>
      <c r="EQ298" s="105"/>
      <c r="ER298" s="105"/>
      <c r="ES298" s="105"/>
      <c r="ET298" s="105"/>
      <c r="EU298" s="105"/>
      <c r="EV298" s="105"/>
      <c r="EW298" s="105"/>
      <c r="EX298" s="105"/>
      <c r="EY298" s="105"/>
      <c r="EZ298" s="105"/>
      <c r="FA298" s="105"/>
      <c r="FB298" s="105"/>
      <c r="FC298" s="105"/>
      <c r="FD298" s="105"/>
      <c r="FE298" s="105"/>
      <c r="FF298" s="105"/>
      <c r="FG298" s="106"/>
      <c r="FH298" s="12"/>
      <c r="FI298" s="12"/>
      <c r="FJ298" s="16" t="s">
        <v>39</v>
      </c>
    </row>
    <row r="299" spans="1:166" s="4" customFormat="1" ht="16.5" customHeight="1">
      <c r="A299" s="104" t="s">
        <v>81</v>
      </c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/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/>
      <c r="EM299" s="105"/>
      <c r="EN299" s="105"/>
      <c r="EO299" s="105"/>
      <c r="EP299" s="105"/>
      <c r="EQ299" s="105"/>
      <c r="ER299" s="105"/>
      <c r="ES299" s="105"/>
      <c r="ET299" s="105"/>
      <c r="EU299" s="105"/>
      <c r="EV299" s="105"/>
      <c r="EW299" s="105"/>
      <c r="EX299" s="105"/>
      <c r="EY299" s="105"/>
      <c r="EZ299" s="105"/>
      <c r="FA299" s="105"/>
      <c r="FB299" s="105"/>
      <c r="FC299" s="105"/>
      <c r="FD299" s="105"/>
      <c r="FE299" s="105"/>
      <c r="FF299" s="105"/>
      <c r="FG299" s="105"/>
      <c r="FH299" s="105"/>
      <c r="FI299" s="105"/>
      <c r="FJ299" s="106"/>
    </row>
    <row r="300" spans="1:166" s="4" customFormat="1" ht="66" customHeight="1">
      <c r="A300" s="91" t="s">
        <v>8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 t="s">
        <v>23</v>
      </c>
      <c r="AL300" s="91"/>
      <c r="AM300" s="91"/>
      <c r="AN300" s="91"/>
      <c r="AO300" s="91"/>
      <c r="AP300" s="91"/>
      <c r="AQ300" s="91" t="s">
        <v>35</v>
      </c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 t="s">
        <v>36</v>
      </c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 t="s">
        <v>37</v>
      </c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 t="s">
        <v>24</v>
      </c>
      <c r="CI300" s="91"/>
      <c r="CJ300" s="91"/>
      <c r="CK300" s="91"/>
      <c r="CL300" s="91"/>
      <c r="CM300" s="91"/>
      <c r="CN300" s="91"/>
      <c r="CO300" s="91"/>
      <c r="CP300" s="91"/>
      <c r="CQ300" s="91"/>
      <c r="CR300" s="91"/>
      <c r="CS300" s="91"/>
      <c r="CT300" s="91"/>
      <c r="CU300" s="91"/>
      <c r="CV300" s="91"/>
      <c r="CW300" s="91"/>
      <c r="CX300" s="91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112" t="s">
        <v>29</v>
      </c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4"/>
    </row>
    <row r="301" spans="1:166" s="4" customFormat="1" ht="84.75" customHeight="1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 t="s">
        <v>45</v>
      </c>
      <c r="CI301" s="91"/>
      <c r="CJ301" s="91"/>
      <c r="CK301" s="91"/>
      <c r="CL301" s="91"/>
      <c r="CM301" s="91"/>
      <c r="CN301" s="91"/>
      <c r="CO301" s="91"/>
      <c r="CP301" s="91"/>
      <c r="CQ301" s="91"/>
      <c r="CR301" s="91"/>
      <c r="CS301" s="91"/>
      <c r="CT301" s="91"/>
      <c r="CU301" s="91"/>
      <c r="CV301" s="91"/>
      <c r="CW301" s="91"/>
      <c r="CX301" s="91" t="s">
        <v>25</v>
      </c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 t="s">
        <v>26</v>
      </c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 t="s">
        <v>27</v>
      </c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 t="s">
        <v>38</v>
      </c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112" t="s">
        <v>46</v>
      </c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4"/>
    </row>
    <row r="302" spans="1:166" s="4" customFormat="1" ht="15" customHeight="1">
      <c r="A302" s="61">
        <v>1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>
        <v>2</v>
      </c>
      <c r="AL302" s="61"/>
      <c r="AM302" s="61"/>
      <c r="AN302" s="61"/>
      <c r="AO302" s="61"/>
      <c r="AP302" s="61"/>
      <c r="AQ302" s="61">
        <v>3</v>
      </c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>
        <v>4</v>
      </c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>
        <v>5</v>
      </c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>
        <v>6</v>
      </c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>
        <v>7</v>
      </c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>
        <v>8</v>
      </c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>
        <v>9</v>
      </c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>
        <v>10</v>
      </c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127">
        <v>11</v>
      </c>
      <c r="EY302" s="128"/>
      <c r="EZ302" s="128"/>
      <c r="FA302" s="128"/>
      <c r="FB302" s="128"/>
      <c r="FC302" s="128"/>
      <c r="FD302" s="128"/>
      <c r="FE302" s="128"/>
      <c r="FF302" s="128"/>
      <c r="FG302" s="128"/>
      <c r="FH302" s="128"/>
      <c r="FI302" s="128"/>
      <c r="FJ302" s="129"/>
    </row>
    <row r="303" spans="1:166" s="4" customFormat="1" ht="21.75" customHeight="1">
      <c r="A303" s="139" t="s">
        <v>32</v>
      </c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45" t="s">
        <v>33</v>
      </c>
      <c r="AL303" s="145"/>
      <c r="AM303" s="145"/>
      <c r="AN303" s="145"/>
      <c r="AO303" s="145"/>
      <c r="AP303" s="145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75">
        <f>BC306</f>
        <v>9500</v>
      </c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>
        <f>BU306</f>
        <v>0</v>
      </c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>
        <f>CH306</f>
        <v>0</v>
      </c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>
        <f>CH303</f>
        <v>0</v>
      </c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>
        <f>EK306</f>
        <v>9500</v>
      </c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58">
        <f>EX306</f>
        <v>0</v>
      </c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  <c r="FJ303" s="60"/>
    </row>
    <row r="304" spans="1:166" s="4" customFormat="1" ht="18" customHeight="1">
      <c r="A304" s="138" t="s">
        <v>22</v>
      </c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72" t="s">
        <v>34</v>
      </c>
      <c r="AL304" s="172"/>
      <c r="AM304" s="172"/>
      <c r="AN304" s="172"/>
      <c r="AO304" s="172"/>
      <c r="AP304" s="172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82"/>
      <c r="EY304" s="83"/>
      <c r="EZ304" s="83"/>
      <c r="FA304" s="83"/>
      <c r="FB304" s="83"/>
      <c r="FC304" s="83"/>
      <c r="FD304" s="83"/>
      <c r="FE304" s="83"/>
      <c r="FF304" s="83"/>
      <c r="FG304" s="83"/>
      <c r="FH304" s="83"/>
      <c r="FI304" s="83"/>
      <c r="FJ304" s="84"/>
    </row>
    <row r="305" spans="1:166" s="4" customFormat="1" ht="38.25" customHeight="1">
      <c r="A305" s="179" t="s">
        <v>322</v>
      </c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2"/>
      <c r="AL305" s="172"/>
      <c r="AM305" s="172"/>
      <c r="AN305" s="172"/>
      <c r="AO305" s="172"/>
      <c r="AP305" s="172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82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4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42"/>
      <c r="FI305" s="42"/>
      <c r="FJ305" s="42"/>
    </row>
    <row r="306" spans="1:166" s="4" customFormat="1" ht="22.5" customHeight="1">
      <c r="A306" s="141" t="s">
        <v>323</v>
      </c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5">
        <f>BC307</f>
        <v>9500</v>
      </c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>
        <f>BU307</f>
        <v>0</v>
      </c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>
        <v>0</v>
      </c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>
        <v>0</v>
      </c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>
        <f>EK307</f>
        <v>9500</v>
      </c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58">
        <v>0</v>
      </c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  <c r="FJ306" s="60"/>
    </row>
    <row r="307" spans="1:166" s="4" customFormat="1" ht="19.5" customHeight="1">
      <c r="A307" s="73" t="s">
        <v>121</v>
      </c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6" t="s">
        <v>62</v>
      </c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7">
        <v>9500</v>
      </c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>
        <v>0</v>
      </c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>
        <v>0</v>
      </c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>
        <f>CH307</f>
        <v>0</v>
      </c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>
        <f>BC307-BU307</f>
        <v>9500</v>
      </c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82">
        <v>0</v>
      </c>
      <c r="EY307" s="83"/>
      <c r="EZ307" s="83"/>
      <c r="FA307" s="83"/>
      <c r="FB307" s="83"/>
      <c r="FC307" s="83"/>
      <c r="FD307" s="83"/>
      <c r="FE307" s="83"/>
      <c r="FF307" s="83"/>
      <c r="FG307" s="83"/>
      <c r="FH307" s="83"/>
      <c r="FI307" s="83"/>
      <c r="FJ307" s="84"/>
    </row>
    <row r="308" spans="1:166" s="4" customFormat="1" ht="18.75">
      <c r="A308" s="173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4"/>
      <c r="AN308" s="174"/>
      <c r="AO308" s="174"/>
      <c r="AP308" s="174"/>
      <c r="AQ308" s="174"/>
      <c r="AR308" s="174"/>
      <c r="AS308" s="174"/>
      <c r="AT308" s="174"/>
      <c r="AU308" s="174"/>
      <c r="AV308" s="174"/>
      <c r="AW308" s="174"/>
      <c r="AX308" s="174"/>
      <c r="AY308" s="174"/>
      <c r="AZ308" s="174"/>
      <c r="BA308" s="174"/>
      <c r="BB308" s="174"/>
      <c r="BC308" s="174"/>
      <c r="BD308" s="174"/>
      <c r="BE308" s="174"/>
      <c r="BF308" s="174"/>
      <c r="BG308" s="174"/>
      <c r="BH308" s="174"/>
      <c r="BI308" s="174"/>
      <c r="BJ308" s="174"/>
      <c r="BK308" s="174"/>
      <c r="BL308" s="174"/>
      <c r="BM308" s="174"/>
      <c r="BN308" s="174"/>
      <c r="BO308" s="174"/>
      <c r="BP308" s="174"/>
      <c r="BQ308" s="174"/>
      <c r="BR308" s="174"/>
      <c r="BS308" s="174"/>
      <c r="BT308" s="174"/>
      <c r="BU308" s="174"/>
      <c r="BV308" s="174"/>
      <c r="BW308" s="174"/>
      <c r="BX308" s="174"/>
      <c r="BY308" s="174"/>
      <c r="BZ308" s="174"/>
      <c r="CA308" s="174"/>
      <c r="CB308" s="174"/>
      <c r="CC308" s="174"/>
      <c r="CD308" s="174"/>
      <c r="CE308" s="174"/>
      <c r="CF308" s="174"/>
      <c r="CG308" s="174"/>
      <c r="CH308" s="174"/>
      <c r="CI308" s="174"/>
      <c r="CJ308" s="174"/>
      <c r="CK308" s="174"/>
      <c r="CL308" s="174"/>
      <c r="CM308" s="174"/>
      <c r="CN308" s="174"/>
      <c r="CO308" s="174"/>
      <c r="CP308" s="174"/>
      <c r="CQ308" s="174"/>
      <c r="CR308" s="174"/>
      <c r="CS308" s="174"/>
      <c r="CT308" s="174"/>
      <c r="CU308" s="174"/>
      <c r="CV308" s="174"/>
      <c r="CW308" s="174"/>
      <c r="CX308" s="174"/>
      <c r="CY308" s="174"/>
      <c r="CZ308" s="174"/>
      <c r="DA308" s="174"/>
      <c r="DB308" s="174"/>
      <c r="DC308" s="174"/>
      <c r="DD308" s="174"/>
      <c r="DE308" s="174"/>
      <c r="DF308" s="174"/>
      <c r="DG308" s="174"/>
      <c r="DH308" s="174"/>
      <c r="DI308" s="174"/>
      <c r="DJ308" s="174"/>
      <c r="DK308" s="174"/>
      <c r="DL308" s="174"/>
      <c r="DM308" s="174"/>
      <c r="DN308" s="174"/>
      <c r="DO308" s="174"/>
      <c r="DP308" s="174"/>
      <c r="DQ308" s="174"/>
      <c r="DR308" s="174"/>
      <c r="DS308" s="174"/>
      <c r="DT308" s="174"/>
      <c r="DU308" s="174"/>
      <c r="DV308" s="174"/>
      <c r="DW308" s="174"/>
      <c r="DX308" s="174"/>
      <c r="DY308" s="174"/>
      <c r="DZ308" s="174"/>
      <c r="EA308" s="174"/>
      <c r="EB308" s="174"/>
      <c r="EC308" s="174"/>
      <c r="ED308" s="174"/>
      <c r="EE308" s="174"/>
      <c r="EF308" s="174"/>
      <c r="EG308" s="174"/>
      <c r="EH308" s="174"/>
      <c r="EI308" s="174"/>
      <c r="EJ308" s="174"/>
      <c r="EK308" s="174"/>
      <c r="EL308" s="174"/>
      <c r="EM308" s="174"/>
      <c r="EN308" s="174"/>
      <c r="EO308" s="174"/>
      <c r="EP308" s="174"/>
      <c r="EQ308" s="174"/>
      <c r="ER308" s="174"/>
      <c r="ES308" s="174"/>
      <c r="ET308" s="174"/>
      <c r="EU308" s="174"/>
      <c r="EV308" s="174"/>
      <c r="EW308" s="174"/>
      <c r="EX308" s="174"/>
      <c r="EY308" s="174"/>
      <c r="EZ308" s="174"/>
      <c r="FA308" s="174"/>
      <c r="FB308" s="174"/>
      <c r="FC308" s="174"/>
      <c r="FD308" s="174"/>
      <c r="FE308" s="174"/>
      <c r="FF308" s="174"/>
      <c r="FG308" s="174"/>
      <c r="FH308" s="13"/>
      <c r="FI308" s="13"/>
      <c r="FJ308" s="13"/>
    </row>
    <row r="309" spans="1:166" s="11" customFormat="1" ht="31.5" customHeight="1">
      <c r="A309" s="141" t="s">
        <v>182</v>
      </c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3"/>
      <c r="BB309" s="143"/>
      <c r="BC309" s="175">
        <f>BC141+BC168+BC177+BC193+BC210+BC227+BC248+BC265+BC303+BC124</f>
        <v>8143152.06</v>
      </c>
      <c r="BD309" s="173"/>
      <c r="BE309" s="173"/>
      <c r="BF309" s="173"/>
      <c r="BG309" s="173"/>
      <c r="BH309" s="173"/>
      <c r="BI309" s="173"/>
      <c r="BJ309" s="173"/>
      <c r="BK309" s="173"/>
      <c r="BL309" s="173"/>
      <c r="BM309" s="173"/>
      <c r="BN309" s="173"/>
      <c r="BO309" s="173"/>
      <c r="BP309" s="173"/>
      <c r="BQ309" s="173"/>
      <c r="BR309" s="173"/>
      <c r="BS309" s="173"/>
      <c r="BT309" s="173"/>
      <c r="BU309" s="175">
        <f>+BU303+BU265+BU248+BU227+BU210+BU193+BU177+BU168+BU141+BU124</f>
        <v>4272767.81</v>
      </c>
      <c r="BV309" s="173"/>
      <c r="BW309" s="173"/>
      <c r="BX309" s="173"/>
      <c r="BY309" s="173"/>
      <c r="BZ309" s="173"/>
      <c r="CA309" s="173"/>
      <c r="CB309" s="173"/>
      <c r="CC309" s="173"/>
      <c r="CD309" s="173"/>
      <c r="CE309" s="173"/>
      <c r="CF309" s="173"/>
      <c r="CG309" s="173"/>
      <c r="CH309" s="175">
        <f>CH303+CI265+CH248+CH227+CH210+CH193+CH177+CH168+CH141+CH124</f>
        <v>4272767.81</v>
      </c>
      <c r="CI309" s="173"/>
      <c r="CJ309" s="173"/>
      <c r="CK309" s="173"/>
      <c r="CL309" s="173"/>
      <c r="CM309" s="173"/>
      <c r="CN309" s="173"/>
      <c r="CO309" s="173"/>
      <c r="CP309" s="173"/>
      <c r="CQ309" s="173"/>
      <c r="CR309" s="173"/>
      <c r="CS309" s="173"/>
      <c r="CT309" s="173"/>
      <c r="CU309" s="173"/>
      <c r="CV309" s="173"/>
      <c r="CW309" s="173"/>
      <c r="CX309" s="173"/>
      <c r="CY309" s="173"/>
      <c r="CZ309" s="173"/>
      <c r="DA309" s="173"/>
      <c r="DB309" s="173"/>
      <c r="DC309" s="173"/>
      <c r="DD309" s="173"/>
      <c r="DE309" s="173"/>
      <c r="DF309" s="173"/>
      <c r="DG309" s="173"/>
      <c r="DH309" s="173"/>
      <c r="DI309" s="173"/>
      <c r="DJ309" s="173"/>
      <c r="DK309" s="173"/>
      <c r="DL309" s="173"/>
      <c r="DM309" s="173"/>
      <c r="DN309" s="173"/>
      <c r="DO309" s="173"/>
      <c r="DP309" s="173"/>
      <c r="DQ309" s="173"/>
      <c r="DR309" s="173"/>
      <c r="DS309" s="173"/>
      <c r="DT309" s="173"/>
      <c r="DU309" s="173"/>
      <c r="DV309" s="173"/>
      <c r="DW309" s="173"/>
      <c r="DX309" s="175">
        <f>CH309</f>
        <v>4272767.81</v>
      </c>
      <c r="DY309" s="173"/>
      <c r="DZ309" s="173"/>
      <c r="EA309" s="173"/>
      <c r="EB309" s="173"/>
      <c r="EC309" s="173"/>
      <c r="ED309" s="173"/>
      <c r="EE309" s="173"/>
      <c r="EF309" s="173"/>
      <c r="EG309" s="173"/>
      <c r="EH309" s="173"/>
      <c r="EI309" s="173"/>
      <c r="EJ309" s="173"/>
      <c r="EK309" s="175">
        <f>BC309-BU309</f>
        <v>3870384.25</v>
      </c>
      <c r="EL309" s="173"/>
      <c r="EM309" s="173"/>
      <c r="EN309" s="173"/>
      <c r="EO309" s="173"/>
      <c r="EP309" s="173"/>
      <c r="EQ309" s="173"/>
      <c r="ER309" s="173"/>
      <c r="ES309" s="173"/>
      <c r="ET309" s="173"/>
      <c r="EU309" s="173"/>
      <c r="EV309" s="173"/>
      <c r="EW309" s="173"/>
      <c r="EX309" s="124">
        <f>BU309-CH309</f>
        <v>0</v>
      </c>
      <c r="EY309" s="125"/>
      <c r="EZ309" s="125"/>
      <c r="FA309" s="125"/>
      <c r="FB309" s="125"/>
      <c r="FC309" s="125"/>
      <c r="FD309" s="125"/>
      <c r="FE309" s="125"/>
      <c r="FF309" s="125"/>
      <c r="FG309" s="125"/>
      <c r="FH309" s="125"/>
      <c r="FI309" s="125"/>
      <c r="FJ309" s="126"/>
    </row>
    <row r="310" spans="1:166" s="4" customFormat="1" ht="19.5" customHeight="1">
      <c r="A310" s="127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128"/>
      <c r="AU310" s="128"/>
      <c r="AV310" s="128"/>
      <c r="AW310" s="128"/>
      <c r="AX310" s="128"/>
      <c r="AY310" s="128"/>
      <c r="AZ310" s="128"/>
      <c r="BA310" s="128"/>
      <c r="BB310" s="128"/>
      <c r="BC310" s="129"/>
      <c r="BD310" s="8" t="s">
        <v>40</v>
      </c>
      <c r="BE310" s="12"/>
      <c r="BF310" s="12"/>
      <c r="BG310" s="12"/>
      <c r="BH310" s="12"/>
      <c r="BI310" s="27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8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7"/>
      <c r="CU310" s="128"/>
      <c r="CV310" s="128"/>
      <c r="CW310" s="128"/>
      <c r="CX310" s="128"/>
      <c r="CY310" s="128"/>
      <c r="CZ310" s="128"/>
      <c r="DA310" s="128"/>
      <c r="DB310" s="128"/>
      <c r="DC310" s="128"/>
      <c r="DD310" s="128"/>
      <c r="DE310" s="128"/>
      <c r="DF310" s="128"/>
      <c r="DG310" s="128"/>
      <c r="DH310" s="128"/>
      <c r="DI310" s="128"/>
      <c r="DJ310" s="128"/>
      <c r="DK310" s="128"/>
      <c r="DL310" s="128"/>
      <c r="DM310" s="128"/>
      <c r="DN310" s="128"/>
      <c r="DO310" s="128"/>
      <c r="DP310" s="128"/>
      <c r="DQ310" s="128"/>
      <c r="DR310" s="128"/>
      <c r="DS310" s="128"/>
      <c r="DT310" s="128"/>
      <c r="DU310" s="128"/>
      <c r="DV310" s="128"/>
      <c r="DW310" s="128"/>
      <c r="DX310" s="128"/>
      <c r="DY310" s="128"/>
      <c r="DZ310" s="128"/>
      <c r="EA310" s="128"/>
      <c r="EB310" s="128"/>
      <c r="EC310" s="128"/>
      <c r="ED310" s="128"/>
      <c r="EE310" s="128"/>
      <c r="EF310" s="128"/>
      <c r="EG310" s="128"/>
      <c r="EH310" s="128"/>
      <c r="EI310" s="128"/>
      <c r="EJ310" s="128"/>
      <c r="EK310" s="128"/>
      <c r="EL310" s="128"/>
      <c r="EM310" s="128"/>
      <c r="EN310" s="128"/>
      <c r="EO310" s="128"/>
      <c r="EP310" s="128"/>
      <c r="EQ310" s="128"/>
      <c r="ER310" s="128"/>
      <c r="ES310" s="128"/>
      <c r="ET310" s="128"/>
      <c r="EU310" s="128"/>
      <c r="EV310" s="128"/>
      <c r="EW310" s="128"/>
      <c r="EX310" s="128"/>
      <c r="EY310" s="128"/>
      <c r="EZ310" s="128"/>
      <c r="FA310" s="128"/>
      <c r="FB310" s="128"/>
      <c r="FC310" s="128"/>
      <c r="FD310" s="128"/>
      <c r="FE310" s="128"/>
      <c r="FF310" s="128"/>
      <c r="FG310" s="129"/>
      <c r="FH310" s="12"/>
      <c r="FI310" s="12"/>
      <c r="FJ310" s="16" t="s">
        <v>47</v>
      </c>
    </row>
    <row r="311" spans="1:166" s="4" customFormat="1" ht="18.75">
      <c r="A311" s="104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  <c r="CZ311" s="105"/>
      <c r="DA311" s="105"/>
      <c r="DB311" s="105"/>
      <c r="DC311" s="105"/>
      <c r="DD311" s="105"/>
      <c r="DE311" s="105"/>
      <c r="DF311" s="105"/>
      <c r="DG311" s="105"/>
      <c r="DH311" s="105"/>
      <c r="DI311" s="105"/>
      <c r="DJ311" s="105"/>
      <c r="DK311" s="105"/>
      <c r="DL311" s="105"/>
      <c r="DM311" s="105"/>
      <c r="DN311" s="105"/>
      <c r="DO311" s="105"/>
      <c r="DP311" s="105"/>
      <c r="DQ311" s="105"/>
      <c r="DR311" s="105"/>
      <c r="DS311" s="105"/>
      <c r="DT311" s="105"/>
      <c r="DU311" s="105"/>
      <c r="DV311" s="105"/>
      <c r="DW311" s="105"/>
      <c r="DX311" s="105"/>
      <c r="DY311" s="105"/>
      <c r="DZ311" s="105"/>
      <c r="EA311" s="105"/>
      <c r="EB311" s="105"/>
      <c r="EC311" s="105"/>
      <c r="ED311" s="105"/>
      <c r="EE311" s="105"/>
      <c r="EF311" s="105"/>
      <c r="EG311" s="105"/>
      <c r="EH311" s="105"/>
      <c r="EI311" s="105"/>
      <c r="EJ311" s="105"/>
      <c r="EK311" s="105"/>
      <c r="EL311" s="105"/>
      <c r="EM311" s="105"/>
      <c r="EN311" s="105"/>
      <c r="EO311" s="105"/>
      <c r="EP311" s="105"/>
      <c r="EQ311" s="105"/>
      <c r="ER311" s="105"/>
      <c r="ES311" s="105"/>
      <c r="ET311" s="105"/>
      <c r="EU311" s="105"/>
      <c r="EV311" s="105"/>
      <c r="EW311" s="105"/>
      <c r="EX311" s="105"/>
      <c r="EY311" s="105"/>
      <c r="EZ311" s="105"/>
      <c r="FA311" s="105"/>
      <c r="FB311" s="105"/>
      <c r="FC311" s="105"/>
      <c r="FD311" s="105"/>
      <c r="FE311" s="105"/>
      <c r="FF311" s="105"/>
      <c r="FG311" s="105"/>
      <c r="FH311" s="105"/>
      <c r="FI311" s="105"/>
      <c r="FJ311" s="106"/>
    </row>
    <row r="312" spans="1:166" s="4" customFormat="1" ht="18.75" customHeight="1">
      <c r="A312" s="151" t="s">
        <v>8</v>
      </c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91" t="s">
        <v>23</v>
      </c>
      <c r="AQ312" s="91"/>
      <c r="AR312" s="91"/>
      <c r="AS312" s="91"/>
      <c r="AT312" s="91"/>
      <c r="AU312" s="91"/>
      <c r="AV312" s="152">
        <v>0</v>
      </c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  <c r="BI312" s="153"/>
      <c r="BJ312" s="153"/>
      <c r="BK312" s="154"/>
      <c r="BL312" s="152" t="s">
        <v>48</v>
      </c>
      <c r="BM312" s="153"/>
      <c r="BN312" s="153"/>
      <c r="BO312" s="153"/>
      <c r="BP312" s="153"/>
      <c r="BQ312" s="153"/>
      <c r="BR312" s="153"/>
      <c r="BS312" s="153"/>
      <c r="BT312" s="153"/>
      <c r="BU312" s="153"/>
      <c r="BV312" s="153"/>
      <c r="BW312" s="153"/>
      <c r="BX312" s="153"/>
      <c r="BY312" s="153"/>
      <c r="BZ312" s="153"/>
      <c r="CA312" s="153"/>
      <c r="CB312" s="153"/>
      <c r="CC312" s="153"/>
      <c r="CD312" s="153"/>
      <c r="CE312" s="154"/>
      <c r="CF312" s="91" t="s">
        <v>24</v>
      </c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152" t="s">
        <v>29</v>
      </c>
      <c r="EU312" s="153"/>
      <c r="EV312" s="153"/>
      <c r="EW312" s="153"/>
      <c r="EX312" s="153"/>
      <c r="EY312" s="153"/>
      <c r="EZ312" s="153"/>
      <c r="FA312" s="153"/>
      <c r="FB312" s="153"/>
      <c r="FC312" s="153"/>
      <c r="FD312" s="153"/>
      <c r="FE312" s="153"/>
      <c r="FF312" s="153"/>
      <c r="FG312" s="153"/>
      <c r="FH312" s="153"/>
      <c r="FI312" s="153"/>
      <c r="FJ312" s="154"/>
    </row>
    <row r="313" spans="1:166" s="4" customFormat="1" ht="97.5" customHeight="1">
      <c r="A313" s="151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91"/>
      <c r="AQ313" s="91"/>
      <c r="AR313" s="91"/>
      <c r="AS313" s="91"/>
      <c r="AT313" s="91"/>
      <c r="AU313" s="91"/>
      <c r="AV313" s="155"/>
      <c r="AW313" s="156"/>
      <c r="AX313" s="156"/>
      <c r="AY313" s="156"/>
      <c r="AZ313" s="156"/>
      <c r="BA313" s="156"/>
      <c r="BB313" s="156"/>
      <c r="BC313" s="156"/>
      <c r="BD313" s="156"/>
      <c r="BE313" s="156"/>
      <c r="BF313" s="156"/>
      <c r="BG313" s="156"/>
      <c r="BH313" s="156"/>
      <c r="BI313" s="156"/>
      <c r="BJ313" s="156"/>
      <c r="BK313" s="157"/>
      <c r="BL313" s="155"/>
      <c r="BM313" s="156"/>
      <c r="BN313" s="156"/>
      <c r="BO313" s="156"/>
      <c r="BP313" s="156"/>
      <c r="BQ313" s="156"/>
      <c r="BR313" s="156"/>
      <c r="BS313" s="156"/>
      <c r="BT313" s="156"/>
      <c r="BU313" s="156"/>
      <c r="BV313" s="156"/>
      <c r="BW313" s="156"/>
      <c r="BX313" s="156"/>
      <c r="BY313" s="156"/>
      <c r="BZ313" s="156"/>
      <c r="CA313" s="156"/>
      <c r="CB313" s="156"/>
      <c r="CC313" s="156"/>
      <c r="CD313" s="156"/>
      <c r="CE313" s="157"/>
      <c r="CF313" s="91" t="s">
        <v>254</v>
      </c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 t="s">
        <v>25</v>
      </c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 t="s">
        <v>26</v>
      </c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 t="s">
        <v>27</v>
      </c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155"/>
      <c r="EU313" s="156"/>
      <c r="EV313" s="156"/>
      <c r="EW313" s="156"/>
      <c r="EX313" s="156"/>
      <c r="EY313" s="156"/>
      <c r="EZ313" s="156"/>
      <c r="FA313" s="156"/>
      <c r="FB313" s="156"/>
      <c r="FC313" s="156"/>
      <c r="FD313" s="156"/>
      <c r="FE313" s="156"/>
      <c r="FF313" s="156"/>
      <c r="FG313" s="156"/>
      <c r="FH313" s="156"/>
      <c r="FI313" s="156"/>
      <c r="FJ313" s="157"/>
    </row>
    <row r="314" spans="1:166" s="4" customFormat="1" ht="18.75">
      <c r="A314" s="61">
        <v>1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>
        <v>2</v>
      </c>
      <c r="AQ314" s="61"/>
      <c r="AR314" s="61"/>
      <c r="AS314" s="61"/>
      <c r="AT314" s="61"/>
      <c r="AU314" s="61"/>
      <c r="AV314" s="127">
        <v>3</v>
      </c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9"/>
      <c r="BL314" s="127">
        <v>4</v>
      </c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  <c r="BZ314" s="128"/>
      <c r="CA314" s="128"/>
      <c r="CB314" s="128"/>
      <c r="CC314" s="128"/>
      <c r="CD314" s="128"/>
      <c r="CE314" s="129"/>
      <c r="CF314" s="61">
        <v>5</v>
      </c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>
        <v>6</v>
      </c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>
        <v>7</v>
      </c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>
        <v>8</v>
      </c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127">
        <v>9</v>
      </c>
      <c r="EU314" s="128"/>
      <c r="EV314" s="128"/>
      <c r="EW314" s="128"/>
      <c r="EX314" s="128"/>
      <c r="EY314" s="128"/>
      <c r="EZ314" s="128"/>
      <c r="FA314" s="128"/>
      <c r="FB314" s="128"/>
      <c r="FC314" s="128"/>
      <c r="FD314" s="128"/>
      <c r="FE314" s="128"/>
      <c r="FF314" s="128"/>
      <c r="FG314" s="128"/>
      <c r="FH314" s="128"/>
      <c r="FI314" s="128"/>
      <c r="FJ314" s="129"/>
    </row>
    <row r="315" spans="1:166" s="4" customFormat="1" ht="20.25">
      <c r="A315" s="149" t="s">
        <v>44</v>
      </c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8" t="s">
        <v>69</v>
      </c>
      <c r="AQ315" s="148"/>
      <c r="AR315" s="148"/>
      <c r="AS315" s="148"/>
      <c r="AT315" s="148"/>
      <c r="AU315" s="148"/>
      <c r="AV315" s="82" t="s">
        <v>253</v>
      </c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4"/>
      <c r="BL315" s="82">
        <f>BL323+BL319</f>
        <v>12452.05999999959</v>
      </c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4"/>
      <c r="CF315" s="77">
        <f>CF323+CF319</f>
        <v>-113120.90000000037</v>
      </c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>
        <f>CF315</f>
        <v>-113120.90000000037</v>
      </c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82">
        <f>ET323+ET317</f>
        <v>125572.95999999996</v>
      </c>
      <c r="EU315" s="83"/>
      <c r="EV315" s="83"/>
      <c r="EW315" s="83"/>
      <c r="EX315" s="83"/>
      <c r="EY315" s="83"/>
      <c r="EZ315" s="83"/>
      <c r="FA315" s="83"/>
      <c r="FB315" s="83"/>
      <c r="FC315" s="83"/>
      <c r="FD315" s="83"/>
      <c r="FE315" s="83"/>
      <c r="FF315" s="83"/>
      <c r="FG315" s="83"/>
      <c r="FH315" s="83"/>
      <c r="FI315" s="83"/>
      <c r="FJ315" s="84"/>
    </row>
    <row r="316" spans="1:166" s="4" customFormat="1" ht="20.25">
      <c r="A316" s="138" t="s">
        <v>22</v>
      </c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48" t="s">
        <v>68</v>
      </c>
      <c r="AQ316" s="148"/>
      <c r="AR316" s="148"/>
      <c r="AS316" s="148"/>
      <c r="AT316" s="148"/>
      <c r="AU316" s="148"/>
      <c r="AV316" s="82" t="s">
        <v>253</v>
      </c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4"/>
      <c r="BL316" s="82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4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82"/>
      <c r="EU316" s="83"/>
      <c r="EV316" s="83"/>
      <c r="EW316" s="83"/>
      <c r="EX316" s="83"/>
      <c r="EY316" s="83"/>
      <c r="EZ316" s="83"/>
      <c r="FA316" s="83"/>
      <c r="FB316" s="83"/>
      <c r="FC316" s="83"/>
      <c r="FD316" s="83"/>
      <c r="FE316" s="83"/>
      <c r="FF316" s="83"/>
      <c r="FG316" s="83"/>
      <c r="FH316" s="83"/>
      <c r="FI316" s="83"/>
      <c r="FJ316" s="84"/>
    </row>
    <row r="317" spans="1:166" s="4" customFormat="1" ht="20.25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46"/>
      <c r="AQ317" s="146"/>
      <c r="AR317" s="146"/>
      <c r="AS317" s="146"/>
      <c r="AT317" s="146"/>
      <c r="AU317" s="146"/>
      <c r="AV317" s="82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4"/>
      <c r="BL317" s="82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4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82"/>
      <c r="EU317" s="83"/>
      <c r="EV317" s="83"/>
      <c r="EW317" s="83"/>
      <c r="EX317" s="83"/>
      <c r="EY317" s="83"/>
      <c r="EZ317" s="83"/>
      <c r="FA317" s="83"/>
      <c r="FB317" s="83"/>
      <c r="FC317" s="83"/>
      <c r="FD317" s="83"/>
      <c r="FE317" s="83"/>
      <c r="FF317" s="83"/>
      <c r="FG317" s="83"/>
      <c r="FH317" s="83"/>
      <c r="FI317" s="83"/>
      <c r="FJ317" s="84"/>
    </row>
    <row r="318" spans="1:166" s="4" customFormat="1" ht="17.25" customHeight="1">
      <c r="A318" s="150" t="s">
        <v>70</v>
      </c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46" t="s">
        <v>71</v>
      </c>
      <c r="AQ318" s="146"/>
      <c r="AR318" s="146"/>
      <c r="AS318" s="146"/>
      <c r="AT318" s="146"/>
      <c r="AU318" s="146"/>
      <c r="AV318" s="82" t="s">
        <v>253</v>
      </c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4"/>
      <c r="BL318" s="82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4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82"/>
      <c r="EU318" s="83"/>
      <c r="EV318" s="83"/>
      <c r="EW318" s="83"/>
      <c r="EX318" s="83"/>
      <c r="EY318" s="83"/>
      <c r="EZ318" s="83"/>
      <c r="FA318" s="83"/>
      <c r="FB318" s="83"/>
      <c r="FC318" s="83"/>
      <c r="FD318" s="83"/>
      <c r="FE318" s="83"/>
      <c r="FF318" s="83"/>
      <c r="FG318" s="83"/>
      <c r="FH318" s="83"/>
      <c r="FI318" s="83"/>
      <c r="FJ318" s="84"/>
    </row>
    <row r="319" spans="1:166" s="4" customFormat="1" ht="18.75" customHeight="1" hidden="1">
      <c r="A319" s="165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7"/>
      <c r="AP319" s="168"/>
      <c r="AQ319" s="169"/>
      <c r="AR319" s="169"/>
      <c r="AS319" s="169"/>
      <c r="AT319" s="169"/>
      <c r="AU319" s="170"/>
      <c r="AV319" s="171"/>
      <c r="AW319" s="163"/>
      <c r="AX319" s="163"/>
      <c r="AY319" s="163"/>
      <c r="AZ319" s="163"/>
      <c r="BA319" s="163"/>
      <c r="BB319" s="163"/>
      <c r="BC319" s="163"/>
      <c r="BD319" s="163"/>
      <c r="BE319" s="163"/>
      <c r="BF319" s="163"/>
      <c r="BG319" s="163"/>
      <c r="BH319" s="163"/>
      <c r="BI319" s="163"/>
      <c r="BJ319" s="163"/>
      <c r="BK319" s="164"/>
      <c r="BL319" s="82"/>
      <c r="BM319" s="163"/>
      <c r="BN319" s="163"/>
      <c r="BO319" s="163"/>
      <c r="BP319" s="163"/>
      <c r="BQ319" s="163"/>
      <c r="BR319" s="163"/>
      <c r="BS319" s="163"/>
      <c r="BT319" s="163"/>
      <c r="BU319" s="163"/>
      <c r="BV319" s="163"/>
      <c r="BW319" s="163"/>
      <c r="BX319" s="163"/>
      <c r="BY319" s="163"/>
      <c r="BZ319" s="163"/>
      <c r="CA319" s="163"/>
      <c r="CB319" s="163"/>
      <c r="CC319" s="163"/>
      <c r="CD319" s="163"/>
      <c r="CE319" s="164"/>
      <c r="CF319" s="82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4"/>
      <c r="CW319" s="82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4"/>
      <c r="DN319" s="82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4"/>
      <c r="EE319" s="82"/>
      <c r="EF319" s="83"/>
      <c r="EG319" s="83"/>
      <c r="EH319" s="83"/>
      <c r="EI319" s="83"/>
      <c r="EJ319" s="83"/>
      <c r="EK319" s="83"/>
      <c r="EL319" s="83"/>
      <c r="EM319" s="83"/>
      <c r="EN319" s="83"/>
      <c r="EO319" s="83"/>
      <c r="EP319" s="83"/>
      <c r="EQ319" s="83"/>
      <c r="ER319" s="83"/>
      <c r="ES319" s="84"/>
      <c r="ET319" s="82"/>
      <c r="EU319" s="83"/>
      <c r="EV319" s="83"/>
      <c r="EW319" s="83"/>
      <c r="EX319" s="83"/>
      <c r="EY319" s="83"/>
      <c r="EZ319" s="83"/>
      <c r="FA319" s="83"/>
      <c r="FB319" s="83"/>
      <c r="FC319" s="83"/>
      <c r="FD319" s="83"/>
      <c r="FE319" s="83"/>
      <c r="FF319" s="83"/>
      <c r="FG319" s="83"/>
      <c r="FH319" s="83"/>
      <c r="FI319" s="83"/>
      <c r="FJ319" s="84"/>
    </row>
    <row r="320" spans="1:166" s="4" customFormat="1" ht="20.2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46"/>
      <c r="AQ320" s="146"/>
      <c r="AR320" s="146"/>
      <c r="AS320" s="146"/>
      <c r="AT320" s="146"/>
      <c r="AU320" s="146"/>
      <c r="AV320" s="82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4"/>
      <c r="BL320" s="82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4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82"/>
      <c r="EU320" s="83"/>
      <c r="EV320" s="83"/>
      <c r="EW320" s="83"/>
      <c r="EX320" s="83"/>
      <c r="EY320" s="83"/>
      <c r="EZ320" s="83"/>
      <c r="FA320" s="83"/>
      <c r="FB320" s="83"/>
      <c r="FC320" s="83"/>
      <c r="FD320" s="83"/>
      <c r="FE320" s="83"/>
      <c r="FF320" s="83"/>
      <c r="FG320" s="83"/>
      <c r="FH320" s="83"/>
      <c r="FI320" s="83"/>
      <c r="FJ320" s="84"/>
    </row>
    <row r="321" spans="1:166" s="4" customFormat="1" ht="20.25">
      <c r="A321" s="150" t="s">
        <v>72</v>
      </c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46" t="s">
        <v>73</v>
      </c>
      <c r="AQ321" s="146"/>
      <c r="AR321" s="146"/>
      <c r="AS321" s="146"/>
      <c r="AT321" s="146"/>
      <c r="AU321" s="146"/>
      <c r="AV321" s="82" t="s">
        <v>253</v>
      </c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4"/>
      <c r="BL321" s="82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4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82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4"/>
    </row>
    <row r="322" spans="1:166" s="4" customFormat="1" ht="20.2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46"/>
      <c r="AQ322" s="146"/>
      <c r="AR322" s="146"/>
      <c r="AS322" s="146"/>
      <c r="AT322" s="146"/>
      <c r="AU322" s="146"/>
      <c r="AV322" s="82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4"/>
      <c r="BL322" s="82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4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82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4"/>
    </row>
    <row r="323" spans="1:166" s="4" customFormat="1" ht="20.25">
      <c r="A323" s="137" t="s">
        <v>74</v>
      </c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46" t="s">
        <v>75</v>
      </c>
      <c r="AQ323" s="146"/>
      <c r="AR323" s="146"/>
      <c r="AS323" s="146"/>
      <c r="AT323" s="146"/>
      <c r="AU323" s="146"/>
      <c r="AV323" s="82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4"/>
      <c r="BL323" s="82">
        <f>BL324+BL325</f>
        <v>12452.05999999959</v>
      </c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4"/>
      <c r="CF323" s="77">
        <f>CF324+CF325</f>
        <v>-113120.90000000037</v>
      </c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>
        <f>CF323</f>
        <v>-113120.90000000037</v>
      </c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82">
        <f>ET325+ET324</f>
        <v>125572.95999999996</v>
      </c>
      <c r="EU323" s="83"/>
      <c r="EV323" s="83"/>
      <c r="EW323" s="83"/>
      <c r="EX323" s="83"/>
      <c r="EY323" s="83"/>
      <c r="EZ323" s="83"/>
      <c r="FA323" s="83"/>
      <c r="FB323" s="83"/>
      <c r="FC323" s="83"/>
      <c r="FD323" s="83"/>
      <c r="FE323" s="83"/>
      <c r="FF323" s="83"/>
      <c r="FG323" s="83"/>
      <c r="FH323" s="83"/>
      <c r="FI323" s="83"/>
      <c r="FJ323" s="84"/>
    </row>
    <row r="324" spans="1:166" s="4" customFormat="1" ht="20.25">
      <c r="A324" s="137" t="s">
        <v>82</v>
      </c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46" t="s">
        <v>251</v>
      </c>
      <c r="AQ324" s="146"/>
      <c r="AR324" s="146"/>
      <c r="AS324" s="146"/>
      <c r="AT324" s="146"/>
      <c r="AU324" s="146"/>
      <c r="AV324" s="82" t="s">
        <v>83</v>
      </c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4"/>
      <c r="BL324" s="82">
        <f>-BJ13</f>
        <v>-8130700</v>
      </c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4"/>
      <c r="CF324" s="77">
        <f>-CF13</f>
        <v>-4385888.71</v>
      </c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>
        <f>CF324</f>
        <v>-4385888.71</v>
      </c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82">
        <f>BL324-CF324</f>
        <v>-3744811.29</v>
      </c>
      <c r="EU324" s="83"/>
      <c r="EV324" s="83"/>
      <c r="EW324" s="83"/>
      <c r="EX324" s="83"/>
      <c r="EY324" s="83"/>
      <c r="EZ324" s="83"/>
      <c r="FA324" s="83"/>
      <c r="FB324" s="83"/>
      <c r="FC324" s="83"/>
      <c r="FD324" s="83"/>
      <c r="FE324" s="83"/>
      <c r="FF324" s="83"/>
      <c r="FG324" s="83"/>
      <c r="FH324" s="83"/>
      <c r="FI324" s="83"/>
      <c r="FJ324" s="84"/>
    </row>
    <row r="325" spans="1:166" s="4" customFormat="1" ht="20.25">
      <c r="A325" s="137" t="s">
        <v>84</v>
      </c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46" t="s">
        <v>252</v>
      </c>
      <c r="AQ325" s="146"/>
      <c r="AR325" s="146"/>
      <c r="AS325" s="146"/>
      <c r="AT325" s="146"/>
      <c r="AU325" s="146"/>
      <c r="AV325" s="82" t="s">
        <v>85</v>
      </c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4"/>
      <c r="BL325" s="82">
        <f>BC309</f>
        <v>8143152.06</v>
      </c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4"/>
      <c r="CF325" s="77">
        <f>CH309</f>
        <v>4272767.81</v>
      </c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>
        <f>CF325</f>
        <v>4272767.81</v>
      </c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82">
        <f>+BL325-CF325</f>
        <v>3870384.25</v>
      </c>
      <c r="EU325" s="83"/>
      <c r="EV325" s="83"/>
      <c r="EW325" s="83"/>
      <c r="EX325" s="83"/>
      <c r="EY325" s="83"/>
      <c r="EZ325" s="83"/>
      <c r="FA325" s="83"/>
      <c r="FB325" s="83"/>
      <c r="FC325" s="83"/>
      <c r="FD325" s="83"/>
      <c r="FE325" s="83"/>
      <c r="FF325" s="83"/>
      <c r="FG325" s="83"/>
      <c r="FH325" s="83"/>
      <c r="FI325" s="83"/>
      <c r="FJ325" s="84"/>
    </row>
    <row r="326" s="4" customFormat="1" ht="18.75"/>
    <row r="327" spans="1:84" s="4" customFormat="1" ht="18.75">
      <c r="A327" s="4" t="s">
        <v>9</v>
      </c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H327" s="159" t="s">
        <v>65</v>
      </c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159"/>
      <c r="BD327" s="159"/>
      <c r="BE327" s="159"/>
      <c r="BF327" s="159"/>
      <c r="BG327" s="159"/>
      <c r="BH327" s="159"/>
      <c r="CF327" s="4" t="s">
        <v>41</v>
      </c>
    </row>
    <row r="328" spans="14:149" s="4" customFormat="1" ht="18.75">
      <c r="N328" s="160" t="s">
        <v>11</v>
      </c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H328" s="160" t="s">
        <v>12</v>
      </c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CF328" s="4" t="s">
        <v>42</v>
      </c>
      <c r="DC328" s="159"/>
      <c r="DD328" s="159"/>
      <c r="DE328" s="159"/>
      <c r="DF328" s="159"/>
      <c r="DG328" s="159"/>
      <c r="DH328" s="159"/>
      <c r="DI328" s="159"/>
      <c r="DJ328" s="159"/>
      <c r="DK328" s="159"/>
      <c r="DL328" s="159"/>
      <c r="DM328" s="159"/>
      <c r="DN328" s="159"/>
      <c r="DO328" s="159"/>
      <c r="DP328" s="159"/>
      <c r="DS328" s="159" t="s">
        <v>179</v>
      </c>
      <c r="DT328" s="159"/>
      <c r="DU328" s="159"/>
      <c r="DV328" s="159"/>
      <c r="DW328" s="159"/>
      <c r="DX328" s="159"/>
      <c r="DY328" s="159"/>
      <c r="DZ328" s="159"/>
      <c r="EA328" s="159"/>
      <c r="EB328" s="159"/>
      <c r="EC328" s="159"/>
      <c r="ED328" s="159"/>
      <c r="EE328" s="159"/>
      <c r="EF328" s="159"/>
      <c r="EG328" s="159"/>
      <c r="EH328" s="159"/>
      <c r="EI328" s="159"/>
      <c r="EJ328" s="159"/>
      <c r="EK328" s="159"/>
      <c r="EL328" s="159"/>
      <c r="EM328" s="159"/>
      <c r="EN328" s="159"/>
      <c r="EO328" s="159"/>
      <c r="EP328" s="159"/>
      <c r="EQ328" s="159"/>
      <c r="ER328" s="159"/>
      <c r="ES328" s="159"/>
    </row>
    <row r="329" spans="1:149" s="4" customFormat="1" ht="18.75">
      <c r="A329" s="4" t="s">
        <v>10</v>
      </c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H329" s="159" t="s">
        <v>80</v>
      </c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  <c r="AU329" s="159"/>
      <c r="AV329" s="159"/>
      <c r="AW329" s="159"/>
      <c r="AX329" s="159"/>
      <c r="AY329" s="159"/>
      <c r="AZ329" s="159"/>
      <c r="BA329" s="159"/>
      <c r="BB329" s="159"/>
      <c r="BC329" s="159"/>
      <c r="BD329" s="159"/>
      <c r="BE329" s="159"/>
      <c r="BF329" s="159"/>
      <c r="BG329" s="159"/>
      <c r="BH329" s="159"/>
      <c r="DC329" s="160" t="s">
        <v>11</v>
      </c>
      <c r="DD329" s="160"/>
      <c r="DE329" s="160"/>
      <c r="DF329" s="160"/>
      <c r="DG329" s="160"/>
      <c r="DH329" s="160"/>
      <c r="DI329" s="160"/>
      <c r="DJ329" s="160"/>
      <c r="DK329" s="160"/>
      <c r="DL329" s="160"/>
      <c r="DM329" s="160"/>
      <c r="DN329" s="160"/>
      <c r="DO329" s="160"/>
      <c r="DP329" s="160"/>
      <c r="DS329" s="160" t="s">
        <v>12</v>
      </c>
      <c r="DT329" s="160"/>
      <c r="DU329" s="160"/>
      <c r="DV329" s="160"/>
      <c r="DW329" s="160"/>
      <c r="DX329" s="160"/>
      <c r="DY329" s="160"/>
      <c r="DZ329" s="160"/>
      <c r="EA329" s="160"/>
      <c r="EB329" s="160"/>
      <c r="EC329" s="160"/>
      <c r="ED329" s="160"/>
      <c r="EE329" s="160"/>
      <c r="EF329" s="160"/>
      <c r="EG329" s="160"/>
      <c r="EH329" s="160"/>
      <c r="EI329" s="160"/>
      <c r="EJ329" s="160"/>
      <c r="EK329" s="160"/>
      <c r="EL329" s="160"/>
      <c r="EM329" s="160"/>
      <c r="EN329" s="160"/>
      <c r="EO329" s="160"/>
      <c r="EP329" s="160"/>
      <c r="EQ329" s="160"/>
      <c r="ER329" s="160"/>
      <c r="ES329" s="160"/>
    </row>
    <row r="330" spans="18:60" s="4" customFormat="1" ht="18.75">
      <c r="R330" s="160" t="s">
        <v>11</v>
      </c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H330" s="160" t="s">
        <v>12</v>
      </c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</row>
    <row r="331" spans="64:166" s="4" customFormat="1" ht="18.75">
      <c r="BL331" s="21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3"/>
    </row>
    <row r="332" spans="1:166" s="4" customFormat="1" ht="18.75">
      <c r="A332" s="161" t="s">
        <v>13</v>
      </c>
      <c r="B332" s="161"/>
      <c r="C332" s="162" t="s">
        <v>333</v>
      </c>
      <c r="D332" s="162"/>
      <c r="E332" s="162"/>
      <c r="F332" s="4" t="s">
        <v>13</v>
      </c>
      <c r="I332" s="159" t="s">
        <v>332</v>
      </c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61">
        <v>20</v>
      </c>
      <c r="Z332" s="161"/>
      <c r="AA332" s="161"/>
      <c r="AB332" s="161"/>
      <c r="AC332" s="161"/>
      <c r="AD332" s="158">
        <v>14</v>
      </c>
      <c r="AE332" s="158"/>
      <c r="AF332" s="158"/>
      <c r="BL332" s="24"/>
      <c r="BM332" s="5" t="s">
        <v>43</v>
      </c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25"/>
    </row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26" customFormat="1" ht="20.25"/>
    <row r="419" s="26" customFormat="1" ht="20.25"/>
    <row r="420" s="26" customFormat="1" ht="20.25"/>
    <row r="421" s="26" customFormat="1" ht="20.25"/>
    <row r="422" s="26" customFormat="1" ht="20.25"/>
    <row r="423" s="26" customFormat="1" ht="20.25"/>
    <row r="424" s="26" customFormat="1" ht="20.25"/>
    <row r="425" s="26" customFormat="1" ht="20.25"/>
    <row r="426" s="26" customFormat="1" ht="20.25"/>
    <row r="427" s="26" customFormat="1" ht="20.2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</sheetData>
  <sheetProtection/>
  <mergeCells count="2985">
    <mergeCell ref="EK233:EW233"/>
    <mergeCell ref="EX233:FG233"/>
    <mergeCell ref="EX232:FG232"/>
    <mergeCell ref="A233:AJ233"/>
    <mergeCell ref="AK233:AP233"/>
    <mergeCell ref="AQ233:BB233"/>
    <mergeCell ref="BC233:BT233"/>
    <mergeCell ref="BU233:CG233"/>
    <mergeCell ref="CH233:CW233"/>
    <mergeCell ref="CX233:DJ233"/>
    <mergeCell ref="DK233:DW233"/>
    <mergeCell ref="DX233:EJ233"/>
    <mergeCell ref="CX232:DJ232"/>
    <mergeCell ref="DK232:DW232"/>
    <mergeCell ref="DX232:EJ232"/>
    <mergeCell ref="EK232:EW232"/>
    <mergeCell ref="A232:AJ232"/>
    <mergeCell ref="AK232:AP232"/>
    <mergeCell ref="AQ232:BB232"/>
    <mergeCell ref="BC232:BT232"/>
    <mergeCell ref="CH295:CW295"/>
    <mergeCell ref="CX295:DJ295"/>
    <mergeCell ref="DX295:EJ295"/>
    <mergeCell ref="AQ295:BB295"/>
    <mergeCell ref="BC295:BT295"/>
    <mergeCell ref="BU295:CG295"/>
    <mergeCell ref="DK295:DW295"/>
    <mergeCell ref="A296:AJ296"/>
    <mergeCell ref="AK296:AP296"/>
    <mergeCell ref="AQ296:BB296"/>
    <mergeCell ref="BC296:BT296"/>
    <mergeCell ref="AK282:AP282"/>
    <mergeCell ref="EX278:FJ278"/>
    <mergeCell ref="A290:AJ290"/>
    <mergeCell ref="AK290:AP290"/>
    <mergeCell ref="AQ290:BB290"/>
    <mergeCell ref="BC290:BR290"/>
    <mergeCell ref="BU290:CG290"/>
    <mergeCell ref="CH290:CW290"/>
    <mergeCell ref="CX290:DJ290"/>
    <mergeCell ref="DK290:DW290"/>
    <mergeCell ref="AK257:AP257"/>
    <mergeCell ref="AQ257:BB257"/>
    <mergeCell ref="BC257:BR257"/>
    <mergeCell ref="EK278:EW278"/>
    <mergeCell ref="BC267:BT267"/>
    <mergeCell ref="BC268:BT268"/>
    <mergeCell ref="BC262:BT263"/>
    <mergeCell ref="AQ277:BB277"/>
    <mergeCell ref="AQ275:BB275"/>
    <mergeCell ref="BU271:CG271"/>
    <mergeCell ref="A264:AJ264"/>
    <mergeCell ref="A272:AJ272"/>
    <mergeCell ref="A268:AJ268"/>
    <mergeCell ref="A267:AJ267"/>
    <mergeCell ref="A269:AJ269"/>
    <mergeCell ref="A265:AJ265"/>
    <mergeCell ref="A266:AJ266"/>
    <mergeCell ref="A271:AJ271"/>
    <mergeCell ref="A270:AJ270"/>
    <mergeCell ref="A254:AJ254"/>
    <mergeCell ref="AQ251:BB251"/>
    <mergeCell ref="A252:AJ252"/>
    <mergeCell ref="AK252:AP252"/>
    <mergeCell ref="AQ252:BB252"/>
    <mergeCell ref="AK251:AP251"/>
    <mergeCell ref="A251:AJ251"/>
    <mergeCell ref="A253:AJ253"/>
    <mergeCell ref="AK254:AP254"/>
    <mergeCell ref="BC265:BT265"/>
    <mergeCell ref="BU283:CG283"/>
    <mergeCell ref="BU272:CG272"/>
    <mergeCell ref="BU273:CG273"/>
    <mergeCell ref="BC273:BT273"/>
    <mergeCell ref="BC272:BT272"/>
    <mergeCell ref="BC283:BT283"/>
    <mergeCell ref="BC282:BT282"/>
    <mergeCell ref="BC277:BT277"/>
    <mergeCell ref="BC275:BT275"/>
    <mergeCell ref="AQ279:BB279"/>
    <mergeCell ref="BC279:BT279"/>
    <mergeCell ref="AQ278:BB278"/>
    <mergeCell ref="BC278:BT278"/>
    <mergeCell ref="AK253:AP253"/>
    <mergeCell ref="BU255:CG255"/>
    <mergeCell ref="BU254:CG254"/>
    <mergeCell ref="BU256:CG256"/>
    <mergeCell ref="AQ255:BB255"/>
    <mergeCell ref="AQ256:BB256"/>
    <mergeCell ref="BC245:BT246"/>
    <mergeCell ref="BC255:BT255"/>
    <mergeCell ref="BC256:BT256"/>
    <mergeCell ref="AQ253:BB253"/>
    <mergeCell ref="BC254:BT254"/>
    <mergeCell ref="BC251:BR251"/>
    <mergeCell ref="AQ254:BB254"/>
    <mergeCell ref="BC253:BT253"/>
    <mergeCell ref="BU268:CG268"/>
    <mergeCell ref="BU269:CG269"/>
    <mergeCell ref="CH270:CW270"/>
    <mergeCell ref="CH269:CW269"/>
    <mergeCell ref="CH268:CW268"/>
    <mergeCell ref="CW75:DM75"/>
    <mergeCell ref="CH179:CW179"/>
    <mergeCell ref="DN70:ED70"/>
    <mergeCell ref="DN72:ED72"/>
    <mergeCell ref="CW70:DM70"/>
    <mergeCell ref="CW73:DM73"/>
    <mergeCell ref="DK179:DW179"/>
    <mergeCell ref="DN73:ED73"/>
    <mergeCell ref="DN71:ED71"/>
    <mergeCell ref="CF118:CV118"/>
    <mergeCell ref="CW65:DM65"/>
    <mergeCell ref="CW64:DM64"/>
    <mergeCell ref="DN64:ED64"/>
    <mergeCell ref="DN65:ED65"/>
    <mergeCell ref="CW67:DM67"/>
    <mergeCell ref="DN68:ED68"/>
    <mergeCell ref="DN69:ED69"/>
    <mergeCell ref="DN66:ED66"/>
    <mergeCell ref="DN67:ED67"/>
    <mergeCell ref="CW68:DM68"/>
    <mergeCell ref="EX156:FG156"/>
    <mergeCell ref="EK156:EW156"/>
    <mergeCell ref="EK142:EW142"/>
    <mergeCell ref="DK156:DW156"/>
    <mergeCell ref="DK155:DW155"/>
    <mergeCell ref="EK143:EW143"/>
    <mergeCell ref="EK144:EW144"/>
    <mergeCell ref="EK151:EW151"/>
    <mergeCell ref="DX152:EJ152"/>
    <mergeCell ref="DX151:EJ151"/>
    <mergeCell ref="ET100:FJ100"/>
    <mergeCell ref="CW117:DM117"/>
    <mergeCell ref="DN118:ED118"/>
    <mergeCell ref="DN116:ED116"/>
    <mergeCell ref="DN115:ED115"/>
    <mergeCell ref="EE108:ES108"/>
    <mergeCell ref="CW101:DM101"/>
    <mergeCell ref="DN114:ED114"/>
    <mergeCell ref="EE116:ES116"/>
    <mergeCell ref="CW107:DM107"/>
    <mergeCell ref="EX134:FG134"/>
    <mergeCell ref="EE118:ES118"/>
    <mergeCell ref="EX126:FJ126"/>
    <mergeCell ref="EX129:FJ129"/>
    <mergeCell ref="DX134:EJ134"/>
    <mergeCell ref="DX125:EJ125"/>
    <mergeCell ref="DX129:EJ129"/>
    <mergeCell ref="DX126:EJ126"/>
    <mergeCell ref="EX124:FJ124"/>
    <mergeCell ref="DK201:DW201"/>
    <mergeCell ref="CX201:DJ201"/>
    <mergeCell ref="DK200:DW200"/>
    <mergeCell ref="CX200:DJ200"/>
    <mergeCell ref="CH200:CW200"/>
    <mergeCell ref="CH198:CW198"/>
    <mergeCell ref="CH201:CW201"/>
    <mergeCell ref="CX198:DJ198"/>
    <mergeCell ref="CH199:CW199"/>
    <mergeCell ref="CX195:DJ195"/>
    <mergeCell ref="CX196:DJ196"/>
    <mergeCell ref="CH197:CW197"/>
    <mergeCell ref="DK199:DW199"/>
    <mergeCell ref="CH195:CW195"/>
    <mergeCell ref="EK200:EW200"/>
    <mergeCell ref="EK198:EW198"/>
    <mergeCell ref="EK199:EW199"/>
    <mergeCell ref="DX200:EJ200"/>
    <mergeCell ref="EK201:EW201"/>
    <mergeCell ref="DX201:EJ201"/>
    <mergeCell ref="EX237:FG237"/>
    <mergeCell ref="CW52:DM52"/>
    <mergeCell ref="CW55:DM55"/>
    <mergeCell ref="CW53:DM53"/>
    <mergeCell ref="CH196:CW196"/>
    <mergeCell ref="CH194:CW194"/>
    <mergeCell ref="CH184:CW184"/>
    <mergeCell ref="CW60:DM60"/>
    <mergeCell ref="CF70:CV70"/>
    <mergeCell ref="CW69:DM69"/>
    <mergeCell ref="EX231:FG231"/>
    <mergeCell ref="DX240:EJ240"/>
    <mergeCell ref="CX226:DJ226"/>
    <mergeCell ref="CH227:CW227"/>
    <mergeCell ref="CX229:DJ229"/>
    <mergeCell ref="CX228:DJ228"/>
    <mergeCell ref="CH229:CW229"/>
    <mergeCell ref="CX227:DJ227"/>
    <mergeCell ref="DX228:EJ228"/>
    <mergeCell ref="DX236:EJ236"/>
    <mergeCell ref="EK231:EW231"/>
    <mergeCell ref="DK231:DW231"/>
    <mergeCell ref="DK230:DW230"/>
    <mergeCell ref="DK229:DW229"/>
    <mergeCell ref="DX230:EJ230"/>
    <mergeCell ref="DX231:EJ231"/>
    <mergeCell ref="DX229:EJ229"/>
    <mergeCell ref="DX234:EJ234"/>
    <mergeCell ref="DK227:DW227"/>
    <mergeCell ref="BU228:CG228"/>
    <mergeCell ref="CH228:CW228"/>
    <mergeCell ref="DK237:DW237"/>
    <mergeCell ref="DK235:DW235"/>
    <mergeCell ref="CX231:DJ231"/>
    <mergeCell ref="DK228:DW228"/>
    <mergeCell ref="DK234:DW234"/>
    <mergeCell ref="DK236:DW236"/>
    <mergeCell ref="CX234:DJ234"/>
    <mergeCell ref="AK237:AP237"/>
    <mergeCell ref="AQ234:BB234"/>
    <mergeCell ref="BC241:BT241"/>
    <mergeCell ref="AK242:AP242"/>
    <mergeCell ref="BC236:BT236"/>
    <mergeCell ref="BC242:BT242"/>
    <mergeCell ref="AQ236:BB236"/>
    <mergeCell ref="AQ238:BB238"/>
    <mergeCell ref="BC238:BT238"/>
    <mergeCell ref="BU248:CG248"/>
    <mergeCell ref="BU251:CG251"/>
    <mergeCell ref="BC252:BR252"/>
    <mergeCell ref="BC248:BT248"/>
    <mergeCell ref="BC250:BR250"/>
    <mergeCell ref="BC249:BR249"/>
    <mergeCell ref="BC247:BT247"/>
    <mergeCell ref="A243:BH243"/>
    <mergeCell ref="AQ247:BB247"/>
    <mergeCell ref="CH246:CW246"/>
    <mergeCell ref="BU245:CG246"/>
    <mergeCell ref="CH247:CW247"/>
    <mergeCell ref="AK247:AP247"/>
    <mergeCell ref="AK245:AP246"/>
    <mergeCell ref="A245:AJ246"/>
    <mergeCell ref="A247:AJ247"/>
    <mergeCell ref="BU211:CG211"/>
    <mergeCell ref="CH218:CW218"/>
    <mergeCell ref="CH238:CW238"/>
    <mergeCell ref="CH252:CW252"/>
    <mergeCell ref="BU242:CG242"/>
    <mergeCell ref="BU236:CG236"/>
    <mergeCell ref="BU238:CG238"/>
    <mergeCell ref="BU220:CG220"/>
    <mergeCell ref="CH216:CW216"/>
    <mergeCell ref="CH226:CW226"/>
    <mergeCell ref="BU214:CG214"/>
    <mergeCell ref="BU212:CG212"/>
    <mergeCell ref="CH214:CW214"/>
    <mergeCell ref="CX214:DJ214"/>
    <mergeCell ref="CX213:DJ213"/>
    <mergeCell ref="CX212:DJ212"/>
    <mergeCell ref="CH212:CW212"/>
    <mergeCell ref="CH213:CW213"/>
    <mergeCell ref="BU218:CG218"/>
    <mergeCell ref="BU219:CG219"/>
    <mergeCell ref="BC217:BR217"/>
    <mergeCell ref="BU217:CG217"/>
    <mergeCell ref="BC218:BT218"/>
    <mergeCell ref="AT65:BI65"/>
    <mergeCell ref="CF83:CV83"/>
    <mergeCell ref="CF87:CV87"/>
    <mergeCell ref="CF85:CV85"/>
    <mergeCell ref="AT85:BI85"/>
    <mergeCell ref="CF67:CV67"/>
    <mergeCell ref="CF65:CV65"/>
    <mergeCell ref="CF66:CV66"/>
    <mergeCell ref="AT67:BI67"/>
    <mergeCell ref="AT66:BI66"/>
    <mergeCell ref="AT64:BI64"/>
    <mergeCell ref="AT59:BI59"/>
    <mergeCell ref="BJ60:CE60"/>
    <mergeCell ref="AT60:BI60"/>
    <mergeCell ref="AT61:BI61"/>
    <mergeCell ref="BJ61:CE61"/>
    <mergeCell ref="BJ62:CE62"/>
    <mergeCell ref="BJ64:CE64"/>
    <mergeCell ref="BJ63:CE63"/>
    <mergeCell ref="CW54:DM54"/>
    <mergeCell ref="BJ54:CE54"/>
    <mergeCell ref="BJ56:CE56"/>
    <mergeCell ref="BJ55:CE55"/>
    <mergeCell ref="CF54:CV54"/>
    <mergeCell ref="CF56:CV56"/>
    <mergeCell ref="CF55:CV55"/>
    <mergeCell ref="CW61:DM61"/>
    <mergeCell ref="DN61:ED61"/>
    <mergeCell ref="CW62:DM62"/>
    <mergeCell ref="CW57:DM57"/>
    <mergeCell ref="CW59:DM59"/>
    <mergeCell ref="CW58:DM58"/>
    <mergeCell ref="DN55:ED55"/>
    <mergeCell ref="DN60:ED60"/>
    <mergeCell ref="CW56:DM56"/>
    <mergeCell ref="DN56:ED56"/>
    <mergeCell ref="DN58:ED58"/>
    <mergeCell ref="DN57:ED57"/>
    <mergeCell ref="CF57:CV57"/>
    <mergeCell ref="AT62:BI62"/>
    <mergeCell ref="AT63:BI63"/>
    <mergeCell ref="BJ59:CE59"/>
    <mergeCell ref="CF58:CV58"/>
    <mergeCell ref="CF60:CV60"/>
    <mergeCell ref="CF59:CV59"/>
    <mergeCell ref="AT58:BI58"/>
    <mergeCell ref="BJ57:CE57"/>
    <mergeCell ref="AT57:BI57"/>
    <mergeCell ref="CF64:CV64"/>
    <mergeCell ref="CF61:CV61"/>
    <mergeCell ref="CF62:CV62"/>
    <mergeCell ref="CF63:CV63"/>
    <mergeCell ref="AT23:BI23"/>
    <mergeCell ref="AT25:BI25"/>
    <mergeCell ref="AT44:BI44"/>
    <mergeCell ref="AN26:AS26"/>
    <mergeCell ref="AN38:AS38"/>
    <mergeCell ref="AT38:BI38"/>
    <mergeCell ref="AT37:BI37"/>
    <mergeCell ref="AN42:AS42"/>
    <mergeCell ref="AT31:BI31"/>
    <mergeCell ref="AT27:BI27"/>
    <mergeCell ref="AN52:AS52"/>
    <mergeCell ref="AN55:AS55"/>
    <mergeCell ref="AN53:AS53"/>
    <mergeCell ref="AT47:BI47"/>
    <mergeCell ref="AT50:BI50"/>
    <mergeCell ref="AN47:AS47"/>
    <mergeCell ref="AN50:AS50"/>
    <mergeCell ref="AN49:AS49"/>
    <mergeCell ref="AN51:AS51"/>
    <mergeCell ref="AN48:AS48"/>
    <mergeCell ref="BJ22:CE22"/>
    <mergeCell ref="BJ25:CE25"/>
    <mergeCell ref="BJ27:CE27"/>
    <mergeCell ref="BJ24:CE24"/>
    <mergeCell ref="CW33:DM33"/>
    <mergeCell ref="CW35:DM35"/>
    <mergeCell ref="AT26:BI26"/>
    <mergeCell ref="AT28:BI28"/>
    <mergeCell ref="AT30:BI30"/>
    <mergeCell ref="BJ29:CE29"/>
    <mergeCell ref="AT29:BI29"/>
    <mergeCell ref="CF28:CV28"/>
    <mergeCell ref="BJ26:CE26"/>
    <mergeCell ref="BJ28:CE28"/>
    <mergeCell ref="CF37:CV37"/>
    <mergeCell ref="BJ30:CE30"/>
    <mergeCell ref="BJ37:CE37"/>
    <mergeCell ref="BJ34:CE34"/>
    <mergeCell ref="BJ31:CE31"/>
    <mergeCell ref="DN53:ED53"/>
    <mergeCell ref="DN54:ED54"/>
    <mergeCell ref="EE52:ES52"/>
    <mergeCell ref="EE47:ES47"/>
    <mergeCell ref="EE51:ES51"/>
    <mergeCell ref="DN47:ED47"/>
    <mergeCell ref="DN52:ED52"/>
    <mergeCell ref="EE53:ES53"/>
    <mergeCell ref="EE54:ES54"/>
    <mergeCell ref="DN49:ED49"/>
    <mergeCell ref="EX263:FJ263"/>
    <mergeCell ref="EX264:FJ264"/>
    <mergeCell ref="CH254:CW254"/>
    <mergeCell ref="CH253:CW253"/>
    <mergeCell ref="DK257:DW257"/>
    <mergeCell ref="EX260:FG260"/>
    <mergeCell ref="EK260:EW260"/>
    <mergeCell ref="CX258:DJ258"/>
    <mergeCell ref="EK256:EW256"/>
    <mergeCell ref="EX256:FJ256"/>
    <mergeCell ref="EK262:FJ262"/>
    <mergeCell ref="CH262:EJ262"/>
    <mergeCell ref="DK241:DW241"/>
    <mergeCell ref="DK242:DW242"/>
    <mergeCell ref="DX254:EJ254"/>
    <mergeCell ref="DX255:EJ255"/>
    <mergeCell ref="DX242:EJ242"/>
    <mergeCell ref="DX241:EJ241"/>
    <mergeCell ref="DK250:DW250"/>
    <mergeCell ref="DK252:DW252"/>
    <mergeCell ref="DX250:EJ250"/>
    <mergeCell ref="EK247:EW247"/>
    <mergeCell ref="DX251:EJ251"/>
    <mergeCell ref="EK249:EW249"/>
    <mergeCell ref="EK248:EW248"/>
    <mergeCell ref="EX287:FJ287"/>
    <mergeCell ref="EX277:FJ277"/>
    <mergeCell ref="EX279:FJ279"/>
    <mergeCell ref="EK269:EW269"/>
    <mergeCell ref="EK270:EW270"/>
    <mergeCell ref="EK272:EW272"/>
    <mergeCell ref="EK271:EW271"/>
    <mergeCell ref="EX271:FJ271"/>
    <mergeCell ref="EK283:EW283"/>
    <mergeCell ref="EK273:EW273"/>
    <mergeCell ref="EK274:EW274"/>
    <mergeCell ref="EK282:EW282"/>
    <mergeCell ref="EK281:EW281"/>
    <mergeCell ref="EX272:FJ272"/>
    <mergeCell ref="EK275:EW275"/>
    <mergeCell ref="EX273:FJ273"/>
    <mergeCell ref="EK276:EW276"/>
    <mergeCell ref="EX276:FE276"/>
    <mergeCell ref="EX266:FJ266"/>
    <mergeCell ref="EX286:FJ286"/>
    <mergeCell ref="EX285:FJ285"/>
    <mergeCell ref="EX275:FJ275"/>
    <mergeCell ref="EX284:FJ284"/>
    <mergeCell ref="EX280:FJ280"/>
    <mergeCell ref="EX282:FJ282"/>
    <mergeCell ref="EX274:FG274"/>
    <mergeCell ref="EX283:FJ283"/>
    <mergeCell ref="EX281:FJ281"/>
    <mergeCell ref="EX270:FJ270"/>
    <mergeCell ref="CH271:CW271"/>
    <mergeCell ref="BU267:CG267"/>
    <mergeCell ref="BU270:CG270"/>
    <mergeCell ref="CH267:CW267"/>
    <mergeCell ref="CX270:DJ270"/>
    <mergeCell ref="EX267:FJ267"/>
    <mergeCell ref="EK268:EW268"/>
    <mergeCell ref="EK267:EW267"/>
    <mergeCell ref="CX269:DJ269"/>
    <mergeCell ref="CH292:CW292"/>
    <mergeCell ref="DX288:EJ288"/>
    <mergeCell ref="DX290:EJ290"/>
    <mergeCell ref="DX283:EJ283"/>
    <mergeCell ref="CH288:CW288"/>
    <mergeCell ref="CX288:DJ288"/>
    <mergeCell ref="DX289:EJ289"/>
    <mergeCell ref="DX292:EJ292"/>
    <mergeCell ref="CH285:CW285"/>
    <mergeCell ref="CX284:DJ284"/>
    <mergeCell ref="ET64:FJ64"/>
    <mergeCell ref="EE64:ES64"/>
    <mergeCell ref="ET65:FG65"/>
    <mergeCell ref="ET66:FJ66"/>
    <mergeCell ref="EE65:ES65"/>
    <mergeCell ref="EE63:ES63"/>
    <mergeCell ref="EE66:ES66"/>
    <mergeCell ref="EE67:ES67"/>
    <mergeCell ref="DK285:DW285"/>
    <mergeCell ref="EE68:ES68"/>
    <mergeCell ref="DN76:ED76"/>
    <mergeCell ref="DN77:ED77"/>
    <mergeCell ref="DN78:ED78"/>
    <mergeCell ref="EK284:EW284"/>
    <mergeCell ref="EK280:EW280"/>
    <mergeCell ref="ET321:FJ321"/>
    <mergeCell ref="ET320:FJ320"/>
    <mergeCell ref="ET319:FJ319"/>
    <mergeCell ref="ET318:FJ318"/>
    <mergeCell ref="EE321:ES321"/>
    <mergeCell ref="EE320:ES320"/>
    <mergeCell ref="DX305:EJ305"/>
    <mergeCell ref="DX294:EJ294"/>
    <mergeCell ref="EK295:EW295"/>
    <mergeCell ref="DN316:ED316"/>
    <mergeCell ref="DN317:ED317"/>
    <mergeCell ref="DN319:ED319"/>
    <mergeCell ref="DN320:ED320"/>
    <mergeCell ref="DN321:ED321"/>
    <mergeCell ref="ET317:FJ317"/>
    <mergeCell ref="ET316:FJ316"/>
    <mergeCell ref="ET315:FJ315"/>
    <mergeCell ref="EX289:FJ289"/>
    <mergeCell ref="EX290:FG290"/>
    <mergeCell ref="EK294:EW294"/>
    <mergeCell ref="EX294:FJ294"/>
    <mergeCell ref="EE317:ES317"/>
    <mergeCell ref="EE316:ES316"/>
    <mergeCell ref="EX296:FJ296"/>
    <mergeCell ref="EE315:ES315"/>
    <mergeCell ref="DX304:EJ304"/>
    <mergeCell ref="DX302:EJ302"/>
    <mergeCell ref="ET312:FJ313"/>
    <mergeCell ref="EX305:FG305"/>
    <mergeCell ref="EX306:FJ306"/>
    <mergeCell ref="DX307:EJ307"/>
    <mergeCell ref="DN315:ED315"/>
    <mergeCell ref="DK306:DW306"/>
    <mergeCell ref="EK305:EW305"/>
    <mergeCell ref="CF53:CV53"/>
    <mergeCell ref="AT51:BI51"/>
    <mergeCell ref="EX295:FJ295"/>
    <mergeCell ref="EK296:EW296"/>
    <mergeCell ref="DX293:EJ293"/>
    <mergeCell ref="DX287:EJ287"/>
    <mergeCell ref="DX286:EJ286"/>
    <mergeCell ref="CW66:DM66"/>
    <mergeCell ref="EK226:EW226"/>
    <mergeCell ref="EK230:EW230"/>
    <mergeCell ref="CW45:DM45"/>
    <mergeCell ref="CF47:CV47"/>
    <mergeCell ref="CW47:DM47"/>
    <mergeCell ref="CW51:DM51"/>
    <mergeCell ref="CW46:DM46"/>
    <mergeCell ref="CW50:DM50"/>
    <mergeCell ref="CF45:CV45"/>
    <mergeCell ref="CF41:CV41"/>
    <mergeCell ref="BJ50:CE50"/>
    <mergeCell ref="BJ51:CE51"/>
    <mergeCell ref="BJ49:CE49"/>
    <mergeCell ref="CF51:CV51"/>
    <mergeCell ref="BJ43:CE43"/>
    <mergeCell ref="BJ45:CE45"/>
    <mergeCell ref="BJ44:CE44"/>
    <mergeCell ref="CF50:CV50"/>
    <mergeCell ref="CF46:CV46"/>
    <mergeCell ref="A42:AM42"/>
    <mergeCell ref="AN33:AS33"/>
    <mergeCell ref="AT33:BI33"/>
    <mergeCell ref="BJ40:CE40"/>
    <mergeCell ref="BJ38:CE38"/>
    <mergeCell ref="BJ39:CE39"/>
    <mergeCell ref="AT41:BI41"/>
    <mergeCell ref="BJ42:CE42"/>
    <mergeCell ref="AT42:BI42"/>
    <mergeCell ref="BJ41:CE41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AT20:BI20"/>
    <mergeCell ref="A21:AM21"/>
    <mergeCell ref="AN21:AS21"/>
    <mergeCell ref="A20:AM20"/>
    <mergeCell ref="AN20:AS20"/>
    <mergeCell ref="A28:AM28"/>
    <mergeCell ref="A26:AM26"/>
    <mergeCell ref="AN28:AS28"/>
    <mergeCell ref="AN25:AS25"/>
    <mergeCell ref="AN27:AS27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N35:AS35"/>
    <mergeCell ref="AT36:BI36"/>
    <mergeCell ref="CF34:CV34"/>
    <mergeCell ref="CF35:CV35"/>
    <mergeCell ref="AT34:BI34"/>
    <mergeCell ref="AT35:BI35"/>
    <mergeCell ref="BJ35:CE35"/>
    <mergeCell ref="CF52:CV52"/>
    <mergeCell ref="BJ52:CE52"/>
    <mergeCell ref="CF69:CV69"/>
    <mergeCell ref="AT54:BI54"/>
    <mergeCell ref="AT56:BI56"/>
    <mergeCell ref="AT53:BI53"/>
    <mergeCell ref="BJ53:CE53"/>
    <mergeCell ref="AT55:BI55"/>
    <mergeCell ref="AT52:BI52"/>
    <mergeCell ref="AT68:BI68"/>
    <mergeCell ref="AN43:AS43"/>
    <mergeCell ref="AN44:AS44"/>
    <mergeCell ref="AT46:BI46"/>
    <mergeCell ref="AT45:BI45"/>
    <mergeCell ref="AN46:AS46"/>
    <mergeCell ref="AN45:AS45"/>
    <mergeCell ref="A44:AM44"/>
    <mergeCell ref="AT49:BI49"/>
    <mergeCell ref="EE38:ES38"/>
    <mergeCell ref="EE37:ES37"/>
    <mergeCell ref="EE40:ES40"/>
    <mergeCell ref="CF49:CV49"/>
    <mergeCell ref="CF43:CV43"/>
    <mergeCell ref="CF39:CV39"/>
    <mergeCell ref="CW41:DM41"/>
    <mergeCell ref="CW39:DM39"/>
    <mergeCell ref="DN41:ED41"/>
    <mergeCell ref="DN43:ED43"/>
    <mergeCell ref="CW44:DM44"/>
    <mergeCell ref="DN44:ED44"/>
    <mergeCell ref="CW43:DM43"/>
    <mergeCell ref="DN42:ED42"/>
    <mergeCell ref="CW42:DM42"/>
    <mergeCell ref="CW77:DM77"/>
    <mergeCell ref="CF84:CV84"/>
    <mergeCell ref="CW76:DM76"/>
    <mergeCell ref="CW78:DM78"/>
    <mergeCell ref="CW79:DM79"/>
    <mergeCell ref="CW81:DM81"/>
    <mergeCell ref="CF82:CV82"/>
    <mergeCell ref="CF81:CV81"/>
    <mergeCell ref="AT86:BI86"/>
    <mergeCell ref="AT93:BI93"/>
    <mergeCell ref="AT95:BI95"/>
    <mergeCell ref="AT98:BI98"/>
    <mergeCell ref="AT94:BI94"/>
    <mergeCell ref="BC202:BR202"/>
    <mergeCell ref="AQ193:BB193"/>
    <mergeCell ref="BC182:BT182"/>
    <mergeCell ref="BC184:BT184"/>
    <mergeCell ref="BC193:BT193"/>
    <mergeCell ref="AQ201:BB201"/>
    <mergeCell ref="BC200:BT200"/>
    <mergeCell ref="BC198:BT198"/>
    <mergeCell ref="BC199:BT199"/>
    <mergeCell ref="BC201:BR201"/>
    <mergeCell ref="BC179:BR179"/>
    <mergeCell ref="AQ194:BB194"/>
    <mergeCell ref="AQ192:BB192"/>
    <mergeCell ref="AQ190:BB191"/>
    <mergeCell ref="A242:AJ242"/>
    <mergeCell ref="BC230:BR230"/>
    <mergeCell ref="AQ231:BB231"/>
    <mergeCell ref="AQ230:BB230"/>
    <mergeCell ref="AQ235:BB235"/>
    <mergeCell ref="BC237:BT237"/>
    <mergeCell ref="BC235:BT235"/>
    <mergeCell ref="BC234:BT234"/>
    <mergeCell ref="AQ242:BB242"/>
    <mergeCell ref="AK234:AP234"/>
    <mergeCell ref="BC133:BT133"/>
    <mergeCell ref="A241:AJ241"/>
    <mergeCell ref="AQ211:BB211"/>
    <mergeCell ref="BC211:BT211"/>
    <mergeCell ref="AQ179:BB179"/>
    <mergeCell ref="AQ199:BB199"/>
    <mergeCell ref="AQ200:BB200"/>
    <mergeCell ref="AQ205:BB205"/>
    <mergeCell ref="BC212:BR212"/>
    <mergeCell ref="AQ207:BB208"/>
    <mergeCell ref="BC214:BT214"/>
    <mergeCell ref="BU222:CG222"/>
    <mergeCell ref="BU213:CG213"/>
    <mergeCell ref="BC221:BT221"/>
    <mergeCell ref="BC220:BT220"/>
    <mergeCell ref="BC213:BT213"/>
    <mergeCell ref="BC215:BT215"/>
    <mergeCell ref="BU215:CG215"/>
    <mergeCell ref="BC216:BT216"/>
    <mergeCell ref="BU216:CG216"/>
    <mergeCell ref="AK192:AP192"/>
    <mergeCell ref="AK190:AP191"/>
    <mergeCell ref="BC185:BR185"/>
    <mergeCell ref="BC187:BR187"/>
    <mergeCell ref="BC186:BR186"/>
    <mergeCell ref="BC190:BT191"/>
    <mergeCell ref="BC192:BT192"/>
    <mergeCell ref="AK194:AP194"/>
    <mergeCell ref="BC194:BT194"/>
    <mergeCell ref="AK200:AP200"/>
    <mergeCell ref="AK199:AP199"/>
    <mergeCell ref="BC197:BT197"/>
    <mergeCell ref="BC196:BT196"/>
    <mergeCell ref="BC195:BT195"/>
    <mergeCell ref="AK195:AP195"/>
    <mergeCell ref="AQ196:BB196"/>
    <mergeCell ref="AQ197:BB197"/>
    <mergeCell ref="BC177:BR177"/>
    <mergeCell ref="BC183:BT183"/>
    <mergeCell ref="AQ182:BB182"/>
    <mergeCell ref="AQ178:BB178"/>
    <mergeCell ref="AQ180:BB180"/>
    <mergeCell ref="BC180:BR180"/>
    <mergeCell ref="BC181:BR181"/>
    <mergeCell ref="BC178:BT178"/>
    <mergeCell ref="AQ181:BB181"/>
    <mergeCell ref="AQ183:BB183"/>
    <mergeCell ref="A184:AJ184"/>
    <mergeCell ref="A185:AJ185"/>
    <mergeCell ref="AK184:AP184"/>
    <mergeCell ref="AQ184:BB184"/>
    <mergeCell ref="AQ185:BB185"/>
    <mergeCell ref="AK185:AP185"/>
    <mergeCell ref="AK193:AP193"/>
    <mergeCell ref="AK186:AP186"/>
    <mergeCell ref="AK187:AP187"/>
    <mergeCell ref="A188:FG188"/>
    <mergeCell ref="DX187:EJ187"/>
    <mergeCell ref="EK186:EW186"/>
    <mergeCell ref="EX192:FJ192"/>
    <mergeCell ref="AQ187:BB187"/>
    <mergeCell ref="AQ186:BB186"/>
    <mergeCell ref="BU190:CG191"/>
    <mergeCell ref="AK197:AP197"/>
    <mergeCell ref="AQ195:BB195"/>
    <mergeCell ref="AK198:AP198"/>
    <mergeCell ref="AQ198:BB198"/>
    <mergeCell ref="AK201:AP201"/>
    <mergeCell ref="AK204:AP204"/>
    <mergeCell ref="AK207:AP208"/>
    <mergeCell ref="AK205:AP205"/>
    <mergeCell ref="AQ203:BB203"/>
    <mergeCell ref="AQ204:BB204"/>
    <mergeCell ref="AK202:AP202"/>
    <mergeCell ref="AK203:AP203"/>
    <mergeCell ref="AQ202:BB202"/>
    <mergeCell ref="AQ209:BB209"/>
    <mergeCell ref="AK210:AP210"/>
    <mergeCell ref="AK209:AP209"/>
    <mergeCell ref="BC209:BT209"/>
    <mergeCell ref="AK227:AP227"/>
    <mergeCell ref="AQ226:BB226"/>
    <mergeCell ref="BC226:BT226"/>
    <mergeCell ref="BC227:BT227"/>
    <mergeCell ref="AK226:AP226"/>
    <mergeCell ref="AQ227:BB227"/>
    <mergeCell ref="AK228:AP228"/>
    <mergeCell ref="BC210:BT210"/>
    <mergeCell ref="AQ210:BB210"/>
    <mergeCell ref="AQ228:BB228"/>
    <mergeCell ref="AQ214:BB214"/>
    <mergeCell ref="AK212:AP212"/>
    <mergeCell ref="AK218:AP218"/>
    <mergeCell ref="AK217:AP217"/>
    <mergeCell ref="AK211:AP211"/>
    <mergeCell ref="AQ212:BB212"/>
    <mergeCell ref="AK214:AP214"/>
    <mergeCell ref="AQ215:BB215"/>
    <mergeCell ref="AQ216:BB216"/>
    <mergeCell ref="AQ217:BB217"/>
    <mergeCell ref="AK229:AP229"/>
    <mergeCell ref="A229:AJ229"/>
    <mergeCell ref="AQ241:BB241"/>
    <mergeCell ref="AK236:AP236"/>
    <mergeCell ref="AQ229:BB229"/>
    <mergeCell ref="AK230:AP230"/>
    <mergeCell ref="AK231:AP231"/>
    <mergeCell ref="AK241:AP241"/>
    <mergeCell ref="AK235:AP235"/>
    <mergeCell ref="AQ237:BB237"/>
    <mergeCell ref="A221:AJ221"/>
    <mergeCell ref="A226:AJ226"/>
    <mergeCell ref="A237:AJ237"/>
    <mergeCell ref="A236:AJ236"/>
    <mergeCell ref="A234:AJ234"/>
    <mergeCell ref="A230:AJ230"/>
    <mergeCell ref="A231:AJ231"/>
    <mergeCell ref="A235:AJ235"/>
    <mergeCell ref="A227:AJ227"/>
    <mergeCell ref="A228:AJ228"/>
    <mergeCell ref="AQ218:BB218"/>
    <mergeCell ref="AK220:AP220"/>
    <mergeCell ref="AK224:AP225"/>
    <mergeCell ref="A223:BH223"/>
    <mergeCell ref="A224:AJ225"/>
    <mergeCell ref="AQ224:BB225"/>
    <mergeCell ref="BC224:BT225"/>
    <mergeCell ref="BI223:CL223"/>
    <mergeCell ref="CH225:CW225"/>
    <mergeCell ref="A222:AJ222"/>
    <mergeCell ref="DK208:DW208"/>
    <mergeCell ref="CX208:DJ208"/>
    <mergeCell ref="AK221:AP221"/>
    <mergeCell ref="AK222:AP222"/>
    <mergeCell ref="AQ213:BB213"/>
    <mergeCell ref="AQ222:BB222"/>
    <mergeCell ref="AQ220:BB220"/>
    <mergeCell ref="AQ221:BB221"/>
    <mergeCell ref="AK213:AP213"/>
    <mergeCell ref="AK215:AP215"/>
    <mergeCell ref="BU209:CG209"/>
    <mergeCell ref="CH210:CW210"/>
    <mergeCell ref="CX210:DJ210"/>
    <mergeCell ref="BU210:CG210"/>
    <mergeCell ref="CX220:DJ220"/>
    <mergeCell ref="EK222:EW222"/>
    <mergeCell ref="EK220:EW220"/>
    <mergeCell ref="EK221:EW221"/>
    <mergeCell ref="CX221:DJ221"/>
    <mergeCell ref="DX222:EJ222"/>
    <mergeCell ref="CX222:DJ222"/>
    <mergeCell ref="DK222:DW222"/>
    <mergeCell ref="DK221:DW221"/>
    <mergeCell ref="DX220:EJ220"/>
    <mergeCell ref="BC229:BR229"/>
    <mergeCell ref="BC231:BR231"/>
    <mergeCell ref="CH219:CW219"/>
    <mergeCell ref="BU221:CG221"/>
    <mergeCell ref="CH221:CW221"/>
    <mergeCell ref="BC219:BR219"/>
    <mergeCell ref="BC222:BT222"/>
    <mergeCell ref="BU224:CG225"/>
    <mergeCell ref="BC228:BT228"/>
    <mergeCell ref="CH231:CW231"/>
    <mergeCell ref="A219:AJ219"/>
    <mergeCell ref="A220:AJ220"/>
    <mergeCell ref="AK219:AP219"/>
    <mergeCell ref="AQ219:BB219"/>
    <mergeCell ref="A216:AJ216"/>
    <mergeCell ref="AK216:AP216"/>
    <mergeCell ref="A218:AJ218"/>
    <mergeCell ref="A217:AJ217"/>
    <mergeCell ref="A210:AJ210"/>
    <mergeCell ref="A211:AJ211"/>
    <mergeCell ref="A209:AJ209"/>
    <mergeCell ref="A214:AJ214"/>
    <mergeCell ref="A213:AJ213"/>
    <mergeCell ref="A212:AJ212"/>
    <mergeCell ref="A215:AJ215"/>
    <mergeCell ref="A197:AJ197"/>
    <mergeCell ref="A201:AJ201"/>
    <mergeCell ref="A202:AJ202"/>
    <mergeCell ref="A203:AJ203"/>
    <mergeCell ref="A199:AJ199"/>
    <mergeCell ref="A200:AJ200"/>
    <mergeCell ref="A205:AJ205"/>
    <mergeCell ref="A207:AJ208"/>
    <mergeCell ref="A206:FJ206"/>
    <mergeCell ref="BC203:BR203"/>
    <mergeCell ref="BC205:BT205"/>
    <mergeCell ref="BC207:BT208"/>
    <mergeCell ref="BC204:BT204"/>
    <mergeCell ref="A204:AJ204"/>
    <mergeCell ref="A187:AJ187"/>
    <mergeCell ref="A186:AJ186"/>
    <mergeCell ref="A190:AJ191"/>
    <mergeCell ref="A192:AJ192"/>
    <mergeCell ref="A194:AJ194"/>
    <mergeCell ref="A193:AJ193"/>
    <mergeCell ref="A195:AJ195"/>
    <mergeCell ref="A196:AJ196"/>
    <mergeCell ref="A198:AJ198"/>
    <mergeCell ref="A183:AJ183"/>
    <mergeCell ref="A182:AJ182"/>
    <mergeCell ref="AK178:AP178"/>
    <mergeCell ref="AK183:AP183"/>
    <mergeCell ref="A181:AJ181"/>
    <mergeCell ref="AK181:AP181"/>
    <mergeCell ref="A180:AJ180"/>
    <mergeCell ref="A179:AJ179"/>
    <mergeCell ref="AK179:AP179"/>
    <mergeCell ref="AK180:AP180"/>
    <mergeCell ref="A178:AJ178"/>
    <mergeCell ref="AK182:AP182"/>
    <mergeCell ref="A177:AJ177"/>
    <mergeCell ref="AK177:AP177"/>
    <mergeCell ref="BC176:BT176"/>
    <mergeCell ref="BC172:BT172"/>
    <mergeCell ref="A173:CD173"/>
    <mergeCell ref="BU172:CG172"/>
    <mergeCell ref="BC174:BT175"/>
    <mergeCell ref="A176:AJ176"/>
    <mergeCell ref="AQ174:BB175"/>
    <mergeCell ref="A171:AJ171"/>
    <mergeCell ref="A172:AJ172"/>
    <mergeCell ref="BC171:BT171"/>
    <mergeCell ref="AQ172:BB172"/>
    <mergeCell ref="AQ171:BB171"/>
    <mergeCell ref="AQ132:BB132"/>
    <mergeCell ref="AS134:BB134"/>
    <mergeCell ref="A170:AJ170"/>
    <mergeCell ref="A168:AJ168"/>
    <mergeCell ref="AQ170:BB170"/>
    <mergeCell ref="AK169:AP169"/>
    <mergeCell ref="AK168:AP168"/>
    <mergeCell ref="AK170:AP170"/>
    <mergeCell ref="AK176:AP176"/>
    <mergeCell ref="AK174:AP175"/>
    <mergeCell ref="AK133:AP133"/>
    <mergeCell ref="AQ133:BB133"/>
    <mergeCell ref="AK172:AP172"/>
    <mergeCell ref="AK171:AP171"/>
    <mergeCell ref="AK130:AP130"/>
    <mergeCell ref="AK125:AP125"/>
    <mergeCell ref="AK126:AP126"/>
    <mergeCell ref="AK134:AP134"/>
    <mergeCell ref="AK131:AP131"/>
    <mergeCell ref="A134:AJ134"/>
    <mergeCell ref="A146:AJ146"/>
    <mergeCell ref="AK146:AP146"/>
    <mergeCell ref="AK140:AP140"/>
    <mergeCell ref="A140:AJ140"/>
    <mergeCell ref="BC135:BT135"/>
    <mergeCell ref="A128:AJ128"/>
    <mergeCell ref="AQ147:BB147"/>
    <mergeCell ref="AK142:AP142"/>
    <mergeCell ref="AK145:AP145"/>
    <mergeCell ref="AK143:AP143"/>
    <mergeCell ref="AK144:AP144"/>
    <mergeCell ref="AK147:AP147"/>
    <mergeCell ref="AQ143:BB143"/>
    <mergeCell ref="BC128:BT128"/>
    <mergeCell ref="BC134:BR134"/>
    <mergeCell ref="AQ128:BB128"/>
    <mergeCell ref="AQ129:BB129"/>
    <mergeCell ref="BC136:BT136"/>
    <mergeCell ref="AQ130:BB130"/>
    <mergeCell ref="BC129:BT129"/>
    <mergeCell ref="BC130:BT130"/>
    <mergeCell ref="BC132:BT132"/>
    <mergeCell ref="BC131:BR131"/>
    <mergeCell ref="AQ135:BB135"/>
    <mergeCell ref="BC126:BT126"/>
    <mergeCell ref="AQ126:BB126"/>
    <mergeCell ref="A114:AM114"/>
    <mergeCell ref="AN114:AS114"/>
    <mergeCell ref="AN117:AS117"/>
    <mergeCell ref="AN115:AS115"/>
    <mergeCell ref="A116:AM116"/>
    <mergeCell ref="AN116:AS116"/>
    <mergeCell ref="A115:AM115"/>
    <mergeCell ref="A125:AJ125"/>
    <mergeCell ref="A117:AM117"/>
    <mergeCell ref="AT110:BI110"/>
    <mergeCell ref="AN110:AS110"/>
    <mergeCell ref="BJ114:CE114"/>
    <mergeCell ref="AT114:BI114"/>
    <mergeCell ref="AT113:BI113"/>
    <mergeCell ref="AT111:BI111"/>
    <mergeCell ref="AN112:AS112"/>
    <mergeCell ref="AT115:BI115"/>
    <mergeCell ref="AN111:AS111"/>
    <mergeCell ref="BU124:CG124"/>
    <mergeCell ref="BC124:BT124"/>
    <mergeCell ref="AQ125:BB125"/>
    <mergeCell ref="AQ123:BB123"/>
    <mergeCell ref="BC123:BT123"/>
    <mergeCell ref="AQ124:BB124"/>
    <mergeCell ref="BU123:CG123"/>
    <mergeCell ref="BU125:CG125"/>
    <mergeCell ref="BC125:BT125"/>
    <mergeCell ref="A108:AM108"/>
    <mergeCell ref="AN109:AS109"/>
    <mergeCell ref="A109:AM109"/>
    <mergeCell ref="A110:AM110"/>
    <mergeCell ref="A113:AM113"/>
    <mergeCell ref="A111:AM111"/>
    <mergeCell ref="A112:AM112"/>
    <mergeCell ref="AN113:AS113"/>
    <mergeCell ref="A105:AM105"/>
    <mergeCell ref="A103:AM103"/>
    <mergeCell ref="AT109:BI109"/>
    <mergeCell ref="AT108:BI108"/>
    <mergeCell ref="AN108:AS108"/>
    <mergeCell ref="AT106:BI106"/>
    <mergeCell ref="AT104:BI104"/>
    <mergeCell ref="AT105:BI105"/>
    <mergeCell ref="A106:AM106"/>
    <mergeCell ref="A107:AM107"/>
    <mergeCell ref="AN85:AS85"/>
    <mergeCell ref="AN87:AS87"/>
    <mergeCell ref="AN91:AS91"/>
    <mergeCell ref="A85:AM85"/>
    <mergeCell ref="A86:AM86"/>
    <mergeCell ref="A88:AK88"/>
    <mergeCell ref="A87:AM87"/>
    <mergeCell ref="AN86:AS86"/>
    <mergeCell ref="A100:AK100"/>
    <mergeCell ref="AN95:AS95"/>
    <mergeCell ref="A104:AM104"/>
    <mergeCell ref="A95:AM95"/>
    <mergeCell ref="A101:AM101"/>
    <mergeCell ref="A102:AM102"/>
    <mergeCell ref="A99:AM99"/>
    <mergeCell ref="AN102:AS102"/>
    <mergeCell ref="AN103:AS103"/>
    <mergeCell ref="A96:AK96"/>
    <mergeCell ref="AN104:AS104"/>
    <mergeCell ref="AN105:AS105"/>
    <mergeCell ref="AN99:AS99"/>
    <mergeCell ref="AN101:AS101"/>
    <mergeCell ref="BJ107:CE107"/>
    <mergeCell ref="CF101:CV101"/>
    <mergeCell ref="AN107:AS107"/>
    <mergeCell ref="AN106:AS106"/>
    <mergeCell ref="BJ106:CE106"/>
    <mergeCell ref="AT107:BI107"/>
    <mergeCell ref="CF106:CV106"/>
    <mergeCell ref="AT101:BI101"/>
    <mergeCell ref="AT102:BI102"/>
    <mergeCell ref="AT103:BI103"/>
    <mergeCell ref="AN84:AS84"/>
    <mergeCell ref="AN83:AS83"/>
    <mergeCell ref="AT84:BI84"/>
    <mergeCell ref="AN94:AS94"/>
    <mergeCell ref="AN93:AS93"/>
    <mergeCell ref="AN90:AS90"/>
    <mergeCell ref="AN92:AS92"/>
    <mergeCell ref="AT88:BI88"/>
    <mergeCell ref="AT91:BI91"/>
    <mergeCell ref="AT92:BI92"/>
    <mergeCell ref="AT100:BI100"/>
    <mergeCell ref="BJ96:CE96"/>
    <mergeCell ref="AT97:BI97"/>
    <mergeCell ref="AT96:BI96"/>
    <mergeCell ref="AT99:BI99"/>
    <mergeCell ref="BJ100:CE100"/>
    <mergeCell ref="A93:AM93"/>
    <mergeCell ref="A72:AM72"/>
    <mergeCell ref="A71:AM71"/>
    <mergeCell ref="A83:AM83"/>
    <mergeCell ref="A84:AM84"/>
    <mergeCell ref="A80:AM80"/>
    <mergeCell ref="A77:AM77"/>
    <mergeCell ref="A89:AK89"/>
    <mergeCell ref="A90:AM90"/>
    <mergeCell ref="A94:AM94"/>
    <mergeCell ref="A97:AK97"/>
    <mergeCell ref="A98:AK98"/>
    <mergeCell ref="A73:AM73"/>
    <mergeCell ref="A74:AM74"/>
    <mergeCell ref="A82:AM82"/>
    <mergeCell ref="A76:AM76"/>
    <mergeCell ref="A78:AM78"/>
    <mergeCell ref="A91:AM91"/>
    <mergeCell ref="A92:AM92"/>
    <mergeCell ref="AN65:AS65"/>
    <mergeCell ref="AN66:AS66"/>
    <mergeCell ref="AN67:AS67"/>
    <mergeCell ref="AN71:AS71"/>
    <mergeCell ref="AN68:AS68"/>
    <mergeCell ref="AN69:AS69"/>
    <mergeCell ref="AN70:AS70"/>
    <mergeCell ref="A66:AM66"/>
    <mergeCell ref="A70:AM70"/>
    <mergeCell ref="A67:AM67"/>
    <mergeCell ref="A52:AM52"/>
    <mergeCell ref="A53:AM53"/>
    <mergeCell ref="A55:AM55"/>
    <mergeCell ref="A57:AM57"/>
    <mergeCell ref="A65:AM65"/>
    <mergeCell ref="A69:AM69"/>
    <mergeCell ref="A68:AM68"/>
    <mergeCell ref="A51:AM51"/>
    <mergeCell ref="A47:AM47"/>
    <mergeCell ref="A54:AM54"/>
    <mergeCell ref="A46:AM46"/>
    <mergeCell ref="A50:AM50"/>
    <mergeCell ref="A48:AM48"/>
    <mergeCell ref="A60:AM60"/>
    <mergeCell ref="AN54:AS54"/>
    <mergeCell ref="AN59:AS59"/>
    <mergeCell ref="A56:AM56"/>
    <mergeCell ref="AN58:AS58"/>
    <mergeCell ref="AN60:AS60"/>
    <mergeCell ref="A58:AM58"/>
    <mergeCell ref="A59:AM59"/>
    <mergeCell ref="AN56:AS56"/>
    <mergeCell ref="AN57:AS57"/>
    <mergeCell ref="A61:AM61"/>
    <mergeCell ref="AN62:AS62"/>
    <mergeCell ref="AN64:AS64"/>
    <mergeCell ref="AN63:AS63"/>
    <mergeCell ref="AN61:AS61"/>
    <mergeCell ref="A62:AM62"/>
    <mergeCell ref="A63:AM63"/>
    <mergeCell ref="A64:AM64"/>
    <mergeCell ref="AN82:AS82"/>
    <mergeCell ref="AN80:AS80"/>
    <mergeCell ref="A75:AM75"/>
    <mergeCell ref="AN76:AS76"/>
    <mergeCell ref="A79:AM79"/>
    <mergeCell ref="AN79:AS79"/>
    <mergeCell ref="AN78:AS78"/>
    <mergeCell ref="AN77:AS77"/>
    <mergeCell ref="A81:AM81"/>
    <mergeCell ref="AN81:AS81"/>
    <mergeCell ref="AT77:BI77"/>
    <mergeCell ref="AT69:BI69"/>
    <mergeCell ref="AT70:BI70"/>
    <mergeCell ref="AT71:BI71"/>
    <mergeCell ref="AT72:BI72"/>
    <mergeCell ref="AT76:BI76"/>
    <mergeCell ref="AN72:AS72"/>
    <mergeCell ref="AN73:AS73"/>
    <mergeCell ref="AT75:BI75"/>
    <mergeCell ref="AT74:BI74"/>
    <mergeCell ref="AT73:BI73"/>
    <mergeCell ref="AN74:AS74"/>
    <mergeCell ref="AN75:AS75"/>
    <mergeCell ref="AT81:BI81"/>
    <mergeCell ref="BJ86:CE86"/>
    <mergeCell ref="AT80:BI80"/>
    <mergeCell ref="AT78:BI78"/>
    <mergeCell ref="BJ82:CE82"/>
    <mergeCell ref="BJ85:CE85"/>
    <mergeCell ref="AT82:BI82"/>
    <mergeCell ref="AT83:BI83"/>
    <mergeCell ref="BJ78:CE78"/>
    <mergeCell ref="AT79:BI79"/>
    <mergeCell ref="CF75:CV75"/>
    <mergeCell ref="CF76:CV76"/>
    <mergeCell ref="CF79:CV79"/>
    <mergeCell ref="CF77:CV77"/>
    <mergeCell ref="CF78:CV78"/>
    <mergeCell ref="BJ76:CE76"/>
    <mergeCell ref="AT112:BI112"/>
    <mergeCell ref="CF68:CV68"/>
    <mergeCell ref="BJ72:CE72"/>
    <mergeCell ref="BJ71:CE71"/>
    <mergeCell ref="BJ84:CE84"/>
    <mergeCell ref="BJ83:CE83"/>
    <mergeCell ref="BJ73:CE73"/>
    <mergeCell ref="BJ75:CE75"/>
    <mergeCell ref="CF74:CV74"/>
    <mergeCell ref="AT118:BI118"/>
    <mergeCell ref="CF113:CV113"/>
    <mergeCell ref="CF114:CV114"/>
    <mergeCell ref="BC121:BT122"/>
    <mergeCell ref="AT117:BI117"/>
    <mergeCell ref="BJ117:CE117"/>
    <mergeCell ref="AT116:BI116"/>
    <mergeCell ref="AT121:BB122"/>
    <mergeCell ref="CF117:CV117"/>
    <mergeCell ref="CH122:CW122"/>
    <mergeCell ref="BJ87:CE87"/>
    <mergeCell ref="CF90:CV90"/>
    <mergeCell ref="AT90:BI90"/>
    <mergeCell ref="AT89:BI89"/>
    <mergeCell ref="BJ90:CE90"/>
    <mergeCell ref="AT87:BI87"/>
    <mergeCell ref="BJ88:CE88"/>
    <mergeCell ref="CF89:CV89"/>
    <mergeCell ref="BJ89:CE89"/>
    <mergeCell ref="BJ94:CE94"/>
    <mergeCell ref="BJ109:CE109"/>
    <mergeCell ref="BJ112:CE112"/>
    <mergeCell ref="BJ113:CE113"/>
    <mergeCell ref="BJ110:CE110"/>
    <mergeCell ref="BJ95:CE95"/>
    <mergeCell ref="BJ98:CE98"/>
    <mergeCell ref="BJ111:CE111"/>
    <mergeCell ref="BJ108:CE108"/>
    <mergeCell ref="BJ104:CE104"/>
    <mergeCell ref="BJ93:CE93"/>
    <mergeCell ref="CF94:CV94"/>
    <mergeCell ref="DN92:ED92"/>
    <mergeCell ref="CW97:DM97"/>
    <mergeCell ref="CF96:CV96"/>
    <mergeCell ref="CF93:CV93"/>
    <mergeCell ref="CF95:CV95"/>
    <mergeCell ref="CF92:CV92"/>
    <mergeCell ref="BJ97:CE97"/>
    <mergeCell ref="DN93:ED93"/>
    <mergeCell ref="BJ118:CE118"/>
    <mergeCell ref="ET118:FJ118"/>
    <mergeCell ref="CF100:CV100"/>
    <mergeCell ref="EE106:ES106"/>
    <mergeCell ref="DN101:ED101"/>
    <mergeCell ref="EE100:ES100"/>
    <mergeCell ref="EE101:ES101"/>
    <mergeCell ref="BJ101:CE101"/>
    <mergeCell ref="CF107:CV107"/>
    <mergeCell ref="CF108:CV108"/>
    <mergeCell ref="EK133:EW133"/>
    <mergeCell ref="EK135:EW135"/>
    <mergeCell ref="CX135:DJ135"/>
    <mergeCell ref="CH125:CW125"/>
    <mergeCell ref="DK128:DW128"/>
    <mergeCell ref="CH130:CW130"/>
    <mergeCell ref="CH131:CW131"/>
    <mergeCell ref="BC138:BT139"/>
    <mergeCell ref="AK141:AP141"/>
    <mergeCell ref="AQ151:BB151"/>
    <mergeCell ref="AQ146:BB146"/>
    <mergeCell ref="BC144:BT144"/>
    <mergeCell ref="AQ142:BB142"/>
    <mergeCell ref="BC142:BT142"/>
    <mergeCell ref="BC143:BT143"/>
    <mergeCell ref="BC150:BT150"/>
    <mergeCell ref="AQ149:BB149"/>
    <mergeCell ref="DK159:DW159"/>
    <mergeCell ref="DK158:DW158"/>
    <mergeCell ref="CH155:CW155"/>
    <mergeCell ref="CH129:CW129"/>
    <mergeCell ref="DK139:DW139"/>
    <mergeCell ref="DK144:DW144"/>
    <mergeCell ref="DK135:DW135"/>
    <mergeCell ref="DK132:DW132"/>
    <mergeCell ref="CX148:DJ148"/>
    <mergeCell ref="CH147:CW147"/>
    <mergeCell ref="A156:AJ156"/>
    <mergeCell ref="A157:AH157"/>
    <mergeCell ref="AK157:BB157"/>
    <mergeCell ref="A153:AJ153"/>
    <mergeCell ref="AK153:AP153"/>
    <mergeCell ref="A154:AJ154"/>
    <mergeCell ref="A155:AJ155"/>
    <mergeCell ref="AK155:AP155"/>
    <mergeCell ref="AQ154:BB154"/>
    <mergeCell ref="AQ155:BB155"/>
    <mergeCell ref="AK161:AP161"/>
    <mergeCell ref="A158:AJ158"/>
    <mergeCell ref="AK158:AP158"/>
    <mergeCell ref="A159:AJ159"/>
    <mergeCell ref="A161:AJ161"/>
    <mergeCell ref="AK159:AP159"/>
    <mergeCell ref="A160:AJ160"/>
    <mergeCell ref="AK160:AP160"/>
    <mergeCell ref="CX197:DJ197"/>
    <mergeCell ref="BC167:BT167"/>
    <mergeCell ref="BU167:CG167"/>
    <mergeCell ref="A163:AJ163"/>
    <mergeCell ref="A165:AJ166"/>
    <mergeCell ref="BU168:CG168"/>
    <mergeCell ref="A167:AJ167"/>
    <mergeCell ref="A174:AJ175"/>
    <mergeCell ref="AQ177:BB177"/>
    <mergeCell ref="AQ176:BB176"/>
    <mergeCell ref="A169:AJ169"/>
    <mergeCell ref="BU170:CG170"/>
    <mergeCell ref="AQ167:BB167"/>
    <mergeCell ref="AK167:AP167"/>
    <mergeCell ref="BC170:BR170"/>
    <mergeCell ref="BC169:BT169"/>
    <mergeCell ref="AQ168:BB168"/>
    <mergeCell ref="BC168:BR168"/>
    <mergeCell ref="AQ169:BB169"/>
    <mergeCell ref="BU169:CG169"/>
    <mergeCell ref="BU197:CG197"/>
    <mergeCell ref="BU196:CG196"/>
    <mergeCell ref="CH185:CW185"/>
    <mergeCell ref="BU185:CG185"/>
    <mergeCell ref="CH191:CW191"/>
    <mergeCell ref="BU193:CG193"/>
    <mergeCell ref="CH192:CW192"/>
    <mergeCell ref="BU183:CG183"/>
    <mergeCell ref="DK184:DW184"/>
    <mergeCell ref="DX184:EJ184"/>
    <mergeCell ref="DX185:EJ185"/>
    <mergeCell ref="DK185:DW185"/>
    <mergeCell ref="CX184:DJ184"/>
    <mergeCell ref="CX183:DJ183"/>
    <mergeCell ref="DK183:DW183"/>
    <mergeCell ref="DX186:EJ186"/>
    <mergeCell ref="EK134:EW134"/>
    <mergeCell ref="EK136:EW136"/>
    <mergeCell ref="CH143:CW143"/>
    <mergeCell ref="CH135:CW135"/>
    <mergeCell ref="CH141:CW141"/>
    <mergeCell ref="CH136:CW136"/>
    <mergeCell ref="CX136:DJ136"/>
    <mergeCell ref="CH138:EJ138"/>
    <mergeCell ref="CY137:FG137"/>
    <mergeCell ref="EX136:FJ136"/>
    <mergeCell ref="BC145:BT145"/>
    <mergeCell ref="BC140:BT140"/>
    <mergeCell ref="BU140:CG140"/>
    <mergeCell ref="EK145:EW145"/>
    <mergeCell ref="DK140:DW140"/>
    <mergeCell ref="DX142:EJ142"/>
    <mergeCell ref="DX141:EJ141"/>
    <mergeCell ref="DX144:EJ144"/>
    <mergeCell ref="BC141:BT141"/>
    <mergeCell ref="EX145:FJ145"/>
    <mergeCell ref="CH145:CW145"/>
    <mergeCell ref="DK136:DW136"/>
    <mergeCell ref="EX143:FG143"/>
    <mergeCell ref="DX145:EJ145"/>
    <mergeCell ref="EX140:FJ140"/>
    <mergeCell ref="EK140:EW140"/>
    <mergeCell ref="EK138:FJ138"/>
    <mergeCell ref="EX146:FJ146"/>
    <mergeCell ref="EX135:FJ135"/>
    <mergeCell ref="DX148:EJ148"/>
    <mergeCell ref="EK139:EW139"/>
    <mergeCell ref="EX142:FJ142"/>
    <mergeCell ref="EX139:FJ139"/>
    <mergeCell ref="EK141:EW141"/>
    <mergeCell ref="EX144:FJ144"/>
    <mergeCell ref="EX141:FJ141"/>
    <mergeCell ref="DX140:EJ140"/>
    <mergeCell ref="AS131:BB131"/>
    <mergeCell ref="BJ77:CE77"/>
    <mergeCell ref="EE85:ES85"/>
    <mergeCell ref="EE84:ES84"/>
    <mergeCell ref="CW118:DM118"/>
    <mergeCell ref="CH121:EJ121"/>
    <mergeCell ref="CH124:CW124"/>
    <mergeCell ref="BJ105:CE105"/>
    <mergeCell ref="EE102:ES102"/>
    <mergeCell ref="EE103:ES103"/>
    <mergeCell ref="AK129:AP129"/>
    <mergeCell ref="BU127:CG127"/>
    <mergeCell ref="BU129:CG129"/>
    <mergeCell ref="BC127:BT127"/>
    <mergeCell ref="BU128:CG128"/>
    <mergeCell ref="AQ127:BB127"/>
    <mergeCell ref="EE105:ES105"/>
    <mergeCell ref="BJ102:CE102"/>
    <mergeCell ref="CF103:CV103"/>
    <mergeCell ref="BJ103:CE103"/>
    <mergeCell ref="CF102:CV102"/>
    <mergeCell ref="EE76:ES76"/>
    <mergeCell ref="EE77:ES77"/>
    <mergeCell ref="EE73:ES73"/>
    <mergeCell ref="EE81:ES81"/>
    <mergeCell ref="ET74:FG74"/>
    <mergeCell ref="ET69:FJ69"/>
    <mergeCell ref="ET67:FJ67"/>
    <mergeCell ref="ET73:FH73"/>
    <mergeCell ref="ET68:FJ68"/>
    <mergeCell ref="ET70:FJ70"/>
    <mergeCell ref="ET71:FH71"/>
    <mergeCell ref="ET72:FH72"/>
    <mergeCell ref="EE69:ES69"/>
    <mergeCell ref="ET99:FJ99"/>
    <mergeCell ref="ET93:FJ93"/>
    <mergeCell ref="ET95:FJ95"/>
    <mergeCell ref="ET94:FJ94"/>
    <mergeCell ref="ET96:FJ96"/>
    <mergeCell ref="ET97:FJ97"/>
    <mergeCell ref="ET98:FJ98"/>
    <mergeCell ref="ET75:FJ75"/>
    <mergeCell ref="EE98:ES98"/>
    <mergeCell ref="DN95:ED95"/>
    <mergeCell ref="CW95:DM95"/>
    <mergeCell ref="EE70:ES70"/>
    <mergeCell ref="EE75:ES75"/>
    <mergeCell ref="EE83:ES83"/>
    <mergeCell ref="EE78:ES78"/>
    <mergeCell ref="EE72:ES72"/>
    <mergeCell ref="EE74:ES74"/>
    <mergeCell ref="EE79:ES79"/>
    <mergeCell ref="ET86:FJ86"/>
    <mergeCell ref="DN91:ED91"/>
    <mergeCell ref="DN79:ED79"/>
    <mergeCell ref="ET85:FJ85"/>
    <mergeCell ref="ET91:FJ91"/>
    <mergeCell ref="EE89:ES89"/>
    <mergeCell ref="ET90:FJ90"/>
    <mergeCell ref="ET87:FJ87"/>
    <mergeCell ref="EE80:ES80"/>
    <mergeCell ref="ET84:FJ84"/>
    <mergeCell ref="ET76:FG76"/>
    <mergeCell ref="ET83:FJ83"/>
    <mergeCell ref="ET77:FG77"/>
    <mergeCell ref="ET81:FH81"/>
    <mergeCell ref="ET78:FJ78"/>
    <mergeCell ref="ET80:FJ80"/>
    <mergeCell ref="ET79:FJ79"/>
    <mergeCell ref="EE71:ES71"/>
    <mergeCell ref="DN75:ED75"/>
    <mergeCell ref="CW99:DM99"/>
    <mergeCell ref="EE92:ES92"/>
    <mergeCell ref="DN94:ED94"/>
    <mergeCell ref="DN96:ED96"/>
    <mergeCell ref="DN97:ED97"/>
    <mergeCell ref="CW91:DM91"/>
    <mergeCell ref="CW92:DM92"/>
    <mergeCell ref="EE96:ES96"/>
    <mergeCell ref="ET104:FJ104"/>
    <mergeCell ref="ET110:FJ110"/>
    <mergeCell ref="ET109:FJ109"/>
    <mergeCell ref="CX128:DJ128"/>
    <mergeCell ref="CW104:DM104"/>
    <mergeCell ref="DX128:EJ128"/>
    <mergeCell ref="EK126:EW126"/>
    <mergeCell ref="EK128:EW128"/>
    <mergeCell ref="EX122:FJ122"/>
    <mergeCell ref="ET105:FJ105"/>
    <mergeCell ref="EE86:ES86"/>
    <mergeCell ref="CF109:CV109"/>
    <mergeCell ref="EE87:ES87"/>
    <mergeCell ref="ET92:FJ92"/>
    <mergeCell ref="EE90:ES90"/>
    <mergeCell ref="EE91:ES91"/>
    <mergeCell ref="ET89:FJ89"/>
    <mergeCell ref="CW93:DM93"/>
    <mergeCell ref="ET102:FG102"/>
    <mergeCell ref="ET107:FJ107"/>
    <mergeCell ref="A118:AM118"/>
    <mergeCell ref="AN118:AS118"/>
    <mergeCell ref="ET101:FJ101"/>
    <mergeCell ref="ET82:FJ82"/>
    <mergeCell ref="EE82:ES82"/>
    <mergeCell ref="EE107:ES107"/>
    <mergeCell ref="EE104:ES104"/>
    <mergeCell ref="ET88:FJ88"/>
    <mergeCell ref="EE88:ES88"/>
    <mergeCell ref="ET103:FJ103"/>
    <mergeCell ref="ET106:FJ106"/>
    <mergeCell ref="A120:FJ120"/>
    <mergeCell ref="DX122:EJ122"/>
    <mergeCell ref="EX128:FJ128"/>
    <mergeCell ref="ET117:FJ117"/>
    <mergeCell ref="ET108:FJ108"/>
    <mergeCell ref="ET111:FJ111"/>
    <mergeCell ref="EK122:EW122"/>
    <mergeCell ref="EK123:EW123"/>
    <mergeCell ref="ET112:FJ112"/>
    <mergeCell ref="DK148:DW148"/>
    <mergeCell ref="EX125:FJ125"/>
    <mergeCell ref="DK145:DW145"/>
    <mergeCell ref="DK146:DW146"/>
    <mergeCell ref="EX127:FJ127"/>
    <mergeCell ref="EK129:EW129"/>
    <mergeCell ref="DX127:EJ127"/>
    <mergeCell ref="DX135:EJ135"/>
    <mergeCell ref="EK130:EW130"/>
    <mergeCell ref="EX130:FJ130"/>
    <mergeCell ref="AQ245:BB246"/>
    <mergeCell ref="CH241:CW241"/>
    <mergeCell ref="DK247:DW247"/>
    <mergeCell ref="CX242:DJ242"/>
    <mergeCell ref="CH245:EJ245"/>
    <mergeCell ref="CX241:DJ241"/>
    <mergeCell ref="DX246:EJ246"/>
    <mergeCell ref="BU241:CG241"/>
    <mergeCell ref="CH242:CW242"/>
    <mergeCell ref="BI243:CQ243"/>
    <mergeCell ref="CX194:DJ194"/>
    <mergeCell ref="BU195:CG195"/>
    <mergeCell ref="BU171:CG171"/>
    <mergeCell ref="CH183:CW183"/>
    <mergeCell ref="BU177:CG177"/>
    <mergeCell ref="CH177:CW177"/>
    <mergeCell ref="BU176:CG176"/>
    <mergeCell ref="CH174:EJ174"/>
    <mergeCell ref="CX175:DJ175"/>
    <mergeCell ref="DX183:EJ183"/>
    <mergeCell ref="BU202:CG202"/>
    <mergeCell ref="BU199:CG199"/>
    <mergeCell ref="BU201:CG201"/>
    <mergeCell ref="BU198:CG198"/>
    <mergeCell ref="CH171:CW171"/>
    <mergeCell ref="CH172:CW172"/>
    <mergeCell ref="CH170:CW170"/>
    <mergeCell ref="DK177:DW177"/>
    <mergeCell ref="CX171:DJ171"/>
    <mergeCell ref="DK176:DW176"/>
    <mergeCell ref="CH176:CW176"/>
    <mergeCell ref="CH175:CW175"/>
    <mergeCell ref="CX172:DJ172"/>
    <mergeCell ref="CG173:CX173"/>
    <mergeCell ref="CH178:CW178"/>
    <mergeCell ref="BU187:CG187"/>
    <mergeCell ref="BU181:CG181"/>
    <mergeCell ref="BU180:CG180"/>
    <mergeCell ref="CH181:CW181"/>
    <mergeCell ref="CH180:CW180"/>
    <mergeCell ref="BU178:CG178"/>
    <mergeCell ref="BU182:CG182"/>
    <mergeCell ref="BU186:CG186"/>
    <mergeCell ref="CH186:CW186"/>
    <mergeCell ref="A250:AJ250"/>
    <mergeCell ref="AQ250:BB250"/>
    <mergeCell ref="AK250:AP250"/>
    <mergeCell ref="A249:AJ249"/>
    <mergeCell ref="AQ249:BB249"/>
    <mergeCell ref="AK249:AP249"/>
    <mergeCell ref="A256:AJ256"/>
    <mergeCell ref="AK256:AP256"/>
    <mergeCell ref="A255:AJ255"/>
    <mergeCell ref="AK255:AP255"/>
    <mergeCell ref="AK265:AP265"/>
    <mergeCell ref="AQ266:BB266"/>
    <mergeCell ref="AK266:AP266"/>
    <mergeCell ref="AQ264:BB264"/>
    <mergeCell ref="AQ265:BB265"/>
    <mergeCell ref="AK259:AP259"/>
    <mergeCell ref="BU286:CG286"/>
    <mergeCell ref="BU284:CG284"/>
    <mergeCell ref="BU285:CG285"/>
    <mergeCell ref="BC280:BT280"/>
    <mergeCell ref="AQ283:BB283"/>
    <mergeCell ref="AQ282:BB282"/>
    <mergeCell ref="AQ281:BB281"/>
    <mergeCell ref="AK264:AP264"/>
    <mergeCell ref="BC281:BT281"/>
    <mergeCell ref="CH286:CW286"/>
    <mergeCell ref="CH284:CW284"/>
    <mergeCell ref="BC284:BT284"/>
    <mergeCell ref="AQ284:BB284"/>
    <mergeCell ref="AQ286:BB286"/>
    <mergeCell ref="BC286:BT286"/>
    <mergeCell ref="BC285:BT285"/>
    <mergeCell ref="AQ285:BB285"/>
    <mergeCell ref="EX303:FJ303"/>
    <mergeCell ref="EK297:EW297"/>
    <mergeCell ref="EK302:EW302"/>
    <mergeCell ref="EX302:FJ302"/>
    <mergeCell ref="EX301:FJ301"/>
    <mergeCell ref="EK301:EW301"/>
    <mergeCell ref="EK300:FJ300"/>
    <mergeCell ref="EK303:EW303"/>
    <mergeCell ref="EX297:FJ297"/>
    <mergeCell ref="CX302:DJ302"/>
    <mergeCell ref="AQ304:BB304"/>
    <mergeCell ref="AQ302:BB302"/>
    <mergeCell ref="AK303:AP303"/>
    <mergeCell ref="AQ303:BB303"/>
    <mergeCell ref="AK304:AP304"/>
    <mergeCell ref="AK302:AP302"/>
    <mergeCell ref="BU304:CG304"/>
    <mergeCell ref="BC304:BT304"/>
    <mergeCell ref="BU303:CG303"/>
    <mergeCell ref="DX303:EJ303"/>
    <mergeCell ref="CX304:DJ304"/>
    <mergeCell ref="DK303:DW303"/>
    <mergeCell ref="DK304:DW304"/>
    <mergeCell ref="AK295:AP295"/>
    <mergeCell ref="AQ287:BB287"/>
    <mergeCell ref="BC287:BT287"/>
    <mergeCell ref="BC300:BT301"/>
    <mergeCell ref="BC289:BT289"/>
    <mergeCell ref="AQ297:BB297"/>
    <mergeCell ref="AQ289:BB289"/>
    <mergeCell ref="BC288:BT288"/>
    <mergeCell ref="AQ288:BB288"/>
    <mergeCell ref="BC293:BT293"/>
    <mergeCell ref="DK296:DW296"/>
    <mergeCell ref="DX296:EJ296"/>
    <mergeCell ref="DK301:DW301"/>
    <mergeCell ref="DX301:EJ301"/>
    <mergeCell ref="DX297:EJ297"/>
    <mergeCell ref="CH296:CW296"/>
    <mergeCell ref="CX296:DJ296"/>
    <mergeCell ref="BU300:CG301"/>
    <mergeCell ref="BU297:CG297"/>
    <mergeCell ref="BU287:CG287"/>
    <mergeCell ref="CH287:CW287"/>
    <mergeCell ref="DK288:DW288"/>
    <mergeCell ref="CH289:CW289"/>
    <mergeCell ref="CX287:DJ287"/>
    <mergeCell ref="BU288:CG288"/>
    <mergeCell ref="A291:AH291"/>
    <mergeCell ref="AK291:BB291"/>
    <mergeCell ref="AK292:AP292"/>
    <mergeCell ref="AQ292:BB292"/>
    <mergeCell ref="EK289:EW289"/>
    <mergeCell ref="CI291:CW291"/>
    <mergeCell ref="BC291:BI291"/>
    <mergeCell ref="BU291:CG291"/>
    <mergeCell ref="EK290:EW290"/>
    <mergeCell ref="DK289:DW289"/>
    <mergeCell ref="CX289:DJ289"/>
    <mergeCell ref="BU289:CG289"/>
    <mergeCell ref="AK286:AP286"/>
    <mergeCell ref="A289:AJ289"/>
    <mergeCell ref="AK289:AP289"/>
    <mergeCell ref="A287:AJ287"/>
    <mergeCell ref="A288:AJ288"/>
    <mergeCell ref="AK288:AP288"/>
    <mergeCell ref="AK287:AP287"/>
    <mergeCell ref="AK285:AP285"/>
    <mergeCell ref="A282:AJ282"/>
    <mergeCell ref="AQ280:BB280"/>
    <mergeCell ref="AK284:AP284"/>
    <mergeCell ref="AK283:AP283"/>
    <mergeCell ref="A284:AJ284"/>
    <mergeCell ref="A280:AJ280"/>
    <mergeCell ref="A283:AJ283"/>
    <mergeCell ref="A281:AJ281"/>
    <mergeCell ref="AK281:AP281"/>
    <mergeCell ref="A274:AJ274"/>
    <mergeCell ref="AK272:AP272"/>
    <mergeCell ref="AQ274:BB274"/>
    <mergeCell ref="AK274:AP274"/>
    <mergeCell ref="AQ272:BB272"/>
    <mergeCell ref="AQ273:BB273"/>
    <mergeCell ref="AK273:AP273"/>
    <mergeCell ref="A273:AJ273"/>
    <mergeCell ref="A277:AJ277"/>
    <mergeCell ref="AK277:AP277"/>
    <mergeCell ref="A275:AJ275"/>
    <mergeCell ref="AK280:AP280"/>
    <mergeCell ref="A279:AJ279"/>
    <mergeCell ref="AK279:AP279"/>
    <mergeCell ref="AK275:AP275"/>
    <mergeCell ref="AK278:AP278"/>
    <mergeCell ref="A278:AJ278"/>
    <mergeCell ref="A276:AH276"/>
    <mergeCell ref="AK270:AP270"/>
    <mergeCell ref="AQ269:BB269"/>
    <mergeCell ref="BC266:BT266"/>
    <mergeCell ref="BC269:BT269"/>
    <mergeCell ref="AK268:AP268"/>
    <mergeCell ref="AQ268:BB268"/>
    <mergeCell ref="AQ267:BB267"/>
    <mergeCell ref="AK267:AP267"/>
    <mergeCell ref="AQ270:BB270"/>
    <mergeCell ref="BC270:BT270"/>
    <mergeCell ref="AK269:AP269"/>
    <mergeCell ref="EX268:FJ268"/>
    <mergeCell ref="DX264:EJ264"/>
    <mergeCell ref="DX266:EJ266"/>
    <mergeCell ref="DX267:EJ267"/>
    <mergeCell ref="DX268:EJ268"/>
    <mergeCell ref="DK267:DW267"/>
    <mergeCell ref="EX269:FJ269"/>
    <mergeCell ref="BC264:BT264"/>
    <mergeCell ref="BU264:CG264"/>
    <mergeCell ref="BU265:CG265"/>
    <mergeCell ref="DX263:EJ263"/>
    <mergeCell ref="DK264:DW264"/>
    <mergeCell ref="CX265:DJ265"/>
    <mergeCell ref="CX264:DJ264"/>
    <mergeCell ref="CH264:CW264"/>
    <mergeCell ref="CH263:CW263"/>
    <mergeCell ref="CI265:CW265"/>
    <mergeCell ref="EK265:EW265"/>
    <mergeCell ref="DX265:EJ265"/>
    <mergeCell ref="DK263:DW263"/>
    <mergeCell ref="DK265:DW265"/>
    <mergeCell ref="EK264:EW264"/>
    <mergeCell ref="BC259:BT259"/>
    <mergeCell ref="DX257:EJ257"/>
    <mergeCell ref="EK263:EW263"/>
    <mergeCell ref="CX263:DJ263"/>
    <mergeCell ref="BU262:CG263"/>
    <mergeCell ref="CX260:DJ260"/>
    <mergeCell ref="A261:FJ261"/>
    <mergeCell ref="DX260:EJ260"/>
    <mergeCell ref="AQ258:BB258"/>
    <mergeCell ref="BC258:BT258"/>
    <mergeCell ref="A257:AJ257"/>
    <mergeCell ref="AQ259:BB259"/>
    <mergeCell ref="AK258:AP258"/>
    <mergeCell ref="EX265:FJ265"/>
    <mergeCell ref="BC260:BR260"/>
    <mergeCell ref="CH260:CW260"/>
    <mergeCell ref="BU257:CG257"/>
    <mergeCell ref="CH259:CW259"/>
    <mergeCell ref="CH258:CW258"/>
    <mergeCell ref="BU258:CG258"/>
    <mergeCell ref="AQ262:BB263"/>
    <mergeCell ref="AK262:AP263"/>
    <mergeCell ref="AK260:AP260"/>
    <mergeCell ref="BU260:CG260"/>
    <mergeCell ref="AQ260:BB260"/>
    <mergeCell ref="A262:AJ263"/>
    <mergeCell ref="A260:AJ260"/>
    <mergeCell ref="A258:AJ258"/>
    <mergeCell ref="A259:AJ259"/>
    <mergeCell ref="EX259:FJ259"/>
    <mergeCell ref="EX258:FJ258"/>
    <mergeCell ref="CX259:DJ259"/>
    <mergeCell ref="DK259:DW259"/>
    <mergeCell ref="DX259:EJ259"/>
    <mergeCell ref="DX258:EJ258"/>
    <mergeCell ref="EK258:EW258"/>
    <mergeCell ref="EK266:EW266"/>
    <mergeCell ref="CX268:DJ268"/>
    <mergeCell ref="DK268:DW268"/>
    <mergeCell ref="DX256:EJ256"/>
    <mergeCell ref="DK258:DW258"/>
    <mergeCell ref="DK266:DW266"/>
    <mergeCell ref="CX256:DJ256"/>
    <mergeCell ref="CX257:DJ257"/>
    <mergeCell ref="EK259:EW259"/>
    <mergeCell ref="CX267:DJ267"/>
    <mergeCell ref="EX257:FG257"/>
    <mergeCell ref="EK255:EW255"/>
    <mergeCell ref="EX255:FJ255"/>
    <mergeCell ref="EK254:EW254"/>
    <mergeCell ref="EX254:FJ254"/>
    <mergeCell ref="EK257:EW257"/>
    <mergeCell ref="EX253:FJ253"/>
    <mergeCell ref="EX252:FG252"/>
    <mergeCell ref="EK251:EW251"/>
    <mergeCell ref="EX250:FG250"/>
    <mergeCell ref="EK253:EW253"/>
    <mergeCell ref="EX251:FG251"/>
    <mergeCell ref="EK250:EW250"/>
    <mergeCell ref="EK252:EW252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CF23:CV23"/>
    <mergeCell ref="CF24:CV24"/>
    <mergeCell ref="DN25:ED25"/>
    <mergeCell ref="CF36:CV36"/>
    <mergeCell ref="CW26:DM26"/>
    <mergeCell ref="CW32:DM32"/>
    <mergeCell ref="CF30:CV30"/>
    <mergeCell ref="CF33:CV33"/>
    <mergeCell ref="CF32:CV32"/>
    <mergeCell ref="DN26:ED26"/>
    <mergeCell ref="DN28:ED28"/>
    <mergeCell ref="CW36:DM36"/>
    <mergeCell ref="EX123:FJ123"/>
    <mergeCell ref="DK126:DW126"/>
    <mergeCell ref="DX124:EJ124"/>
    <mergeCell ref="DK123:DW123"/>
    <mergeCell ref="DK125:DW125"/>
    <mergeCell ref="DK124:DW124"/>
    <mergeCell ref="DX123:EJ123"/>
    <mergeCell ref="EK124:EW124"/>
    <mergeCell ref="EK125:EW125"/>
    <mergeCell ref="ET37:FG37"/>
    <mergeCell ref="ET40:FJ40"/>
    <mergeCell ref="DN40:ED40"/>
    <mergeCell ref="CW40:DM40"/>
    <mergeCell ref="DN39:ED39"/>
    <mergeCell ref="DN38:ED38"/>
    <mergeCell ref="DN37:ED37"/>
    <mergeCell ref="CW37:DM37"/>
    <mergeCell ref="ET50:FG50"/>
    <mergeCell ref="ET57:FJ57"/>
    <mergeCell ref="ET38:FG38"/>
    <mergeCell ref="ET41:FJ41"/>
    <mergeCell ref="ET45:FJ45"/>
    <mergeCell ref="ET51:FG51"/>
    <mergeCell ref="ET42:FJ42"/>
    <mergeCell ref="ET48:FJ48"/>
    <mergeCell ref="EE33:ES33"/>
    <mergeCell ref="DN30:ED30"/>
    <mergeCell ref="DN32:ED32"/>
    <mergeCell ref="EE36:ES36"/>
    <mergeCell ref="DN36:ED36"/>
    <mergeCell ref="DN35:ED35"/>
    <mergeCell ref="EE41:ES41"/>
    <mergeCell ref="DN22:ED22"/>
    <mergeCell ref="DN27:ED27"/>
    <mergeCell ref="DN31:ED31"/>
    <mergeCell ref="DN24:ED24"/>
    <mergeCell ref="EE22:ES22"/>
    <mergeCell ref="EE25:ES25"/>
    <mergeCell ref="DN29:ED29"/>
    <mergeCell ref="DN33:ED33"/>
    <mergeCell ref="DN34:ED34"/>
    <mergeCell ref="ET33:FG33"/>
    <mergeCell ref="ET56:FJ56"/>
    <mergeCell ref="ET54:FG54"/>
    <mergeCell ref="ET53:FG53"/>
    <mergeCell ref="ET39:FJ39"/>
    <mergeCell ref="ET43:FJ43"/>
    <mergeCell ref="ET47:FJ47"/>
    <mergeCell ref="ET52:FG52"/>
    <mergeCell ref="ET46:FJ46"/>
    <mergeCell ref="ET44:FJ44"/>
    <mergeCell ref="CW63:DM63"/>
    <mergeCell ref="ET62:FJ62"/>
    <mergeCell ref="ET59:FJ59"/>
    <mergeCell ref="ET49:FJ49"/>
    <mergeCell ref="EE58:ES58"/>
    <mergeCell ref="EE59:ES59"/>
    <mergeCell ref="EE57:ES57"/>
    <mergeCell ref="EE56:ES56"/>
    <mergeCell ref="EE55:ES55"/>
    <mergeCell ref="ET55:FG55"/>
    <mergeCell ref="EE60:ES60"/>
    <mergeCell ref="ET63:FJ63"/>
    <mergeCell ref="ET58:FJ58"/>
    <mergeCell ref="DN59:ED59"/>
    <mergeCell ref="EE61:ES61"/>
    <mergeCell ref="ET61:FJ61"/>
    <mergeCell ref="DN62:ED62"/>
    <mergeCell ref="DN63:ED63"/>
    <mergeCell ref="ET60:FG60"/>
    <mergeCell ref="EE62:ES62"/>
    <mergeCell ref="CW74:DM74"/>
    <mergeCell ref="CW87:DM87"/>
    <mergeCell ref="DN82:ED82"/>
    <mergeCell ref="DN86:ED86"/>
    <mergeCell ref="DN74:ED74"/>
    <mergeCell ref="CW85:DM85"/>
    <mergeCell ref="CW83:DM83"/>
    <mergeCell ref="DN80:ED80"/>
    <mergeCell ref="DN81:ED81"/>
    <mergeCell ref="DN87:ED87"/>
    <mergeCell ref="CW71:DM71"/>
    <mergeCell ref="CW72:DM72"/>
    <mergeCell ref="DN105:ED105"/>
    <mergeCell ref="DN106:ED106"/>
    <mergeCell ref="DN102:ED102"/>
    <mergeCell ref="CW106:DM106"/>
    <mergeCell ref="CW98:DM98"/>
    <mergeCell ref="CW84:DM84"/>
    <mergeCell ref="CW86:DM86"/>
    <mergeCell ref="CW82:DM82"/>
    <mergeCell ref="DN45:ED45"/>
    <mergeCell ref="EE50:ES50"/>
    <mergeCell ref="EE45:ES45"/>
    <mergeCell ref="EE46:ES46"/>
    <mergeCell ref="EE49:ES49"/>
    <mergeCell ref="DN46:ED46"/>
    <mergeCell ref="DN48:ED48"/>
    <mergeCell ref="EE48:ES48"/>
    <mergeCell ref="V6:EB6"/>
    <mergeCell ref="AN29:AS29"/>
    <mergeCell ref="BJ33:CE33"/>
    <mergeCell ref="AT32:BI32"/>
    <mergeCell ref="AT19:BI19"/>
    <mergeCell ref="BJ32:CE32"/>
    <mergeCell ref="CF20:CV20"/>
    <mergeCell ref="BJ20:CE20"/>
    <mergeCell ref="BJ23:CE23"/>
    <mergeCell ref="CF21:CV21"/>
    <mergeCell ref="A43:AM43"/>
    <mergeCell ref="A49:AM49"/>
    <mergeCell ref="CW49:DM49"/>
    <mergeCell ref="CF40:CV40"/>
    <mergeCell ref="BJ46:CE46"/>
    <mergeCell ref="BJ47:CE47"/>
    <mergeCell ref="A45:AM45"/>
    <mergeCell ref="CF44:CV44"/>
    <mergeCell ref="CF42:CV42"/>
    <mergeCell ref="AT43:BI43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CF26:CV26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BJ13:CE13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CF13:CV13"/>
    <mergeCell ref="CW19:DM19"/>
    <mergeCell ref="DN14:ED14"/>
    <mergeCell ref="DN16:ED16"/>
    <mergeCell ref="CW16:DM16"/>
    <mergeCell ref="CF16:CV16"/>
    <mergeCell ref="CW17:DM17"/>
    <mergeCell ref="DN19:ED19"/>
    <mergeCell ref="DN17:ED17"/>
    <mergeCell ref="DN18:ED18"/>
    <mergeCell ref="BJ19:CE19"/>
    <mergeCell ref="BJ18:CE18"/>
    <mergeCell ref="BJ17:CE17"/>
    <mergeCell ref="CF19:CV19"/>
    <mergeCell ref="CF18:CV18"/>
    <mergeCell ref="CF17:CV17"/>
    <mergeCell ref="CF25:CV25"/>
    <mergeCell ref="CW25:DM25"/>
    <mergeCell ref="CW21:DM21"/>
    <mergeCell ref="CW20:DM20"/>
    <mergeCell ref="CW22:DM22"/>
    <mergeCell ref="CW23:DM23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EE17:ES17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E24:ES24"/>
    <mergeCell ref="ET24:FJ24"/>
    <mergeCell ref="ET29:FH29"/>
    <mergeCell ref="EE29:ES29"/>
    <mergeCell ref="EE27:ES27"/>
    <mergeCell ref="ET26:FJ26"/>
    <mergeCell ref="ET27:FJ27"/>
    <mergeCell ref="ET25:FJ25"/>
    <mergeCell ref="EE26:ES26"/>
    <mergeCell ref="ET32:FJ32"/>
    <mergeCell ref="EE31:ES31"/>
    <mergeCell ref="ET31:FJ31"/>
    <mergeCell ref="EE28:ES28"/>
    <mergeCell ref="ET28:FJ28"/>
    <mergeCell ref="ET30:FH30"/>
    <mergeCell ref="EE32:ES32"/>
    <mergeCell ref="EE30:ES30"/>
    <mergeCell ref="EE42:ES42"/>
    <mergeCell ref="BJ58:CE58"/>
    <mergeCell ref="BJ36:CE36"/>
    <mergeCell ref="CF38:CV38"/>
    <mergeCell ref="EE43:ES43"/>
    <mergeCell ref="EE39:ES39"/>
    <mergeCell ref="CW38:DM38"/>
    <mergeCell ref="DN51:ED51"/>
    <mergeCell ref="DN50:ED50"/>
    <mergeCell ref="EE44:ES44"/>
    <mergeCell ref="ET34:FG34"/>
    <mergeCell ref="ET36:FG36"/>
    <mergeCell ref="EE34:ES34"/>
    <mergeCell ref="CW34:DM34"/>
    <mergeCell ref="ET35:FG35"/>
    <mergeCell ref="EE35:ES35"/>
    <mergeCell ref="BJ65:CE65"/>
    <mergeCell ref="BJ66:CE66"/>
    <mergeCell ref="BJ67:CE67"/>
    <mergeCell ref="BJ69:CE69"/>
    <mergeCell ref="BJ68:CE68"/>
    <mergeCell ref="BJ70:CE70"/>
    <mergeCell ref="CF71:CV71"/>
    <mergeCell ref="CF86:CV86"/>
    <mergeCell ref="CF88:CV88"/>
    <mergeCell ref="BJ81:CE81"/>
    <mergeCell ref="BJ79:CE79"/>
    <mergeCell ref="CF72:CV72"/>
    <mergeCell ref="BJ74:CE74"/>
    <mergeCell ref="CF73:CV73"/>
    <mergeCell ref="CF80:CV80"/>
    <mergeCell ref="DN89:ED89"/>
    <mergeCell ref="DN88:ED88"/>
    <mergeCell ref="CW80:DM80"/>
    <mergeCell ref="CW89:DM89"/>
    <mergeCell ref="DN85:ED85"/>
    <mergeCell ref="DN84:ED84"/>
    <mergeCell ref="DN83:ED83"/>
    <mergeCell ref="CW88:DM88"/>
    <mergeCell ref="CW90:DM90"/>
    <mergeCell ref="CW102:DM102"/>
    <mergeCell ref="DN104:ED104"/>
    <mergeCell ref="DN108:ED108"/>
    <mergeCell ref="CW105:DM105"/>
    <mergeCell ref="CW108:DM108"/>
    <mergeCell ref="DN98:ED98"/>
    <mergeCell ref="CW96:DM96"/>
    <mergeCell ref="CW94:DM94"/>
    <mergeCell ref="DN90:ED90"/>
    <mergeCell ref="DN100:ED100"/>
    <mergeCell ref="DN99:ED99"/>
    <mergeCell ref="DN109:ED109"/>
    <mergeCell ref="DN107:ED107"/>
    <mergeCell ref="DN103:ED103"/>
    <mergeCell ref="EE112:ES112"/>
    <mergeCell ref="EE114:ES114"/>
    <mergeCell ref="EK121:FJ121"/>
    <mergeCell ref="ET114:FG114"/>
    <mergeCell ref="ET113:FG113"/>
    <mergeCell ref="ET115:FJ115"/>
    <mergeCell ref="ET116:FJ116"/>
    <mergeCell ref="EE117:ES117"/>
    <mergeCell ref="EE115:ES115"/>
    <mergeCell ref="DX143:EJ143"/>
    <mergeCell ref="DX130:EJ130"/>
    <mergeCell ref="CX131:DJ131"/>
    <mergeCell ref="DX131:EJ131"/>
    <mergeCell ref="DK131:DW131"/>
    <mergeCell ref="CX130:DJ130"/>
    <mergeCell ref="DK130:DW130"/>
    <mergeCell ref="DX136:EJ136"/>
    <mergeCell ref="CG137:CX137"/>
    <mergeCell ref="BU141:CG141"/>
    <mergeCell ref="BU146:CG146"/>
    <mergeCell ref="EX133:FJ133"/>
    <mergeCell ref="AQ153:BB153"/>
    <mergeCell ref="CH148:CW148"/>
    <mergeCell ref="CX153:DJ153"/>
    <mergeCell ref="CX152:DJ152"/>
    <mergeCell ref="DX139:EJ139"/>
    <mergeCell ref="DK142:DW142"/>
    <mergeCell ref="DK141:DW141"/>
    <mergeCell ref="DK143:DW143"/>
    <mergeCell ref="CH140:CW140"/>
    <mergeCell ref="CH139:CW139"/>
    <mergeCell ref="DK133:DW133"/>
    <mergeCell ref="CH142:CW142"/>
    <mergeCell ref="DK134:DW134"/>
    <mergeCell ref="CH133:CW133"/>
    <mergeCell ref="CX133:DJ133"/>
    <mergeCell ref="CX134:DJ134"/>
    <mergeCell ref="CH134:CW134"/>
    <mergeCell ref="CX141:DJ141"/>
    <mergeCell ref="CX145:DJ145"/>
    <mergeCell ref="CX142:DJ142"/>
    <mergeCell ref="CH144:CW144"/>
    <mergeCell ref="CX143:DJ143"/>
    <mergeCell ref="CX144:DJ144"/>
    <mergeCell ref="CX170:DJ170"/>
    <mergeCell ref="CX168:DJ168"/>
    <mergeCell ref="CH167:CW167"/>
    <mergeCell ref="CH146:CW146"/>
    <mergeCell ref="CH149:CW149"/>
    <mergeCell ref="CH150:CW150"/>
    <mergeCell ref="CX146:DJ146"/>
    <mergeCell ref="CX147:DJ147"/>
    <mergeCell ref="CX154:DJ154"/>
    <mergeCell ref="CX155:DJ155"/>
    <mergeCell ref="DX161:EJ161"/>
    <mergeCell ref="CH161:CW161"/>
    <mergeCell ref="DK160:DW160"/>
    <mergeCell ref="DX160:EJ160"/>
    <mergeCell ref="CH160:CW160"/>
    <mergeCell ref="CX156:DJ156"/>
    <mergeCell ref="CH156:CW156"/>
    <mergeCell ref="BU162:CG162"/>
    <mergeCell ref="CH162:CW162"/>
    <mergeCell ref="CH159:CW159"/>
    <mergeCell ref="CH158:CW158"/>
    <mergeCell ref="CX159:DJ159"/>
    <mergeCell ref="CX160:DJ160"/>
    <mergeCell ref="CX158:DJ158"/>
    <mergeCell ref="AK154:AP154"/>
    <mergeCell ref="CI157:CW157"/>
    <mergeCell ref="AK156:AP156"/>
    <mergeCell ref="BU155:CG155"/>
    <mergeCell ref="CH154:CW154"/>
    <mergeCell ref="AQ156:BB156"/>
    <mergeCell ref="BC154:BT154"/>
    <mergeCell ref="BC155:BR155"/>
    <mergeCell ref="BC157:BI157"/>
    <mergeCell ref="BU157:CG157"/>
    <mergeCell ref="BC165:BT166"/>
    <mergeCell ref="BU165:CG166"/>
    <mergeCell ref="BC161:BR161"/>
    <mergeCell ref="BU158:CG158"/>
    <mergeCell ref="BU160:CG160"/>
    <mergeCell ref="BU159:CG159"/>
    <mergeCell ref="BC163:BP163"/>
    <mergeCell ref="A164:CF164"/>
    <mergeCell ref="A162:AJ162"/>
    <mergeCell ref="AK162:AP162"/>
    <mergeCell ref="CX169:DJ169"/>
    <mergeCell ref="DK166:DW166"/>
    <mergeCell ref="CH169:CW169"/>
    <mergeCell ref="CX166:DJ166"/>
    <mergeCell ref="CH166:CW166"/>
    <mergeCell ref="DK168:DW168"/>
    <mergeCell ref="CX163:DJ163"/>
    <mergeCell ref="CH168:CW168"/>
    <mergeCell ref="AK163:AP163"/>
    <mergeCell ref="AK165:AP166"/>
    <mergeCell ref="CX167:DJ167"/>
    <mergeCell ref="AQ165:BB166"/>
    <mergeCell ref="AQ163:BB163"/>
    <mergeCell ref="CH163:CW163"/>
    <mergeCell ref="BU163:CG163"/>
    <mergeCell ref="CY164:FG164"/>
    <mergeCell ref="DX166:EJ166"/>
    <mergeCell ref="EK167:EW167"/>
    <mergeCell ref="EK196:EW196"/>
    <mergeCell ref="DK193:DW193"/>
    <mergeCell ref="DK192:DW192"/>
    <mergeCell ref="DK187:DW187"/>
    <mergeCell ref="A189:FJ189"/>
    <mergeCell ref="CH193:CW193"/>
    <mergeCell ref="CX192:DJ192"/>
    <mergeCell ref="BU192:CG192"/>
    <mergeCell ref="BU194:CG194"/>
    <mergeCell ref="AK196:AP196"/>
    <mergeCell ref="EX191:FJ191"/>
    <mergeCell ref="DK186:DW186"/>
    <mergeCell ref="CH190:EJ190"/>
    <mergeCell ref="CH187:CW187"/>
    <mergeCell ref="CX186:DJ186"/>
    <mergeCell ref="DK191:DW191"/>
    <mergeCell ref="DX192:EJ192"/>
    <mergeCell ref="DX193:EJ193"/>
    <mergeCell ref="EK193:EW193"/>
    <mergeCell ref="CX191:DJ191"/>
    <mergeCell ref="DX191:EJ191"/>
    <mergeCell ref="EK192:EW192"/>
    <mergeCell ref="EK191:EW191"/>
    <mergeCell ref="CX193:DJ193"/>
    <mergeCell ref="DX195:EJ195"/>
    <mergeCell ref="CH209:CW209"/>
    <mergeCell ref="EK195:EW195"/>
    <mergeCell ref="EK197:EW197"/>
    <mergeCell ref="DX197:EJ197"/>
    <mergeCell ref="DX196:EJ196"/>
    <mergeCell ref="CH203:CW203"/>
    <mergeCell ref="CX199:DJ199"/>
    <mergeCell ref="DX198:EJ198"/>
    <mergeCell ref="DK203:DW203"/>
    <mergeCell ref="DK194:DW194"/>
    <mergeCell ref="DX208:EJ208"/>
    <mergeCell ref="DK209:DW209"/>
    <mergeCell ref="DK212:DW212"/>
    <mergeCell ref="DX194:EJ194"/>
    <mergeCell ref="DK198:DW198"/>
    <mergeCell ref="DK197:DW197"/>
    <mergeCell ref="DK196:DW196"/>
    <mergeCell ref="DK195:DW195"/>
    <mergeCell ref="DX199:EJ199"/>
    <mergeCell ref="DX216:EJ216"/>
    <mergeCell ref="DX218:EJ218"/>
    <mergeCell ref="DX225:EJ225"/>
    <mergeCell ref="DK204:DW204"/>
    <mergeCell ref="DX214:EJ214"/>
    <mergeCell ref="DX217:EJ217"/>
    <mergeCell ref="DX215:EJ215"/>
    <mergeCell ref="DX212:EJ212"/>
    <mergeCell ref="DX213:EJ213"/>
    <mergeCell ref="DX210:EJ210"/>
    <mergeCell ref="EK217:EW217"/>
    <mergeCell ref="EK218:EW218"/>
    <mergeCell ref="EK203:EW203"/>
    <mergeCell ref="EK205:EW205"/>
    <mergeCell ref="EK207:FJ207"/>
    <mergeCell ref="EK208:EW208"/>
    <mergeCell ref="EX208:FJ208"/>
    <mergeCell ref="EK204:EW204"/>
    <mergeCell ref="EX204:FJ204"/>
    <mergeCell ref="EK210:EW210"/>
    <mergeCell ref="EK202:EW202"/>
    <mergeCell ref="EX202:FG202"/>
    <mergeCell ref="EX211:FJ211"/>
    <mergeCell ref="EK216:EW216"/>
    <mergeCell ref="EK215:EW215"/>
    <mergeCell ref="EK211:EW211"/>
    <mergeCell ref="EK214:EW214"/>
    <mergeCell ref="EK209:EW209"/>
    <mergeCell ref="EK212:EW212"/>
    <mergeCell ref="EK213:EW213"/>
    <mergeCell ref="DX252:EJ252"/>
    <mergeCell ref="CX253:DJ253"/>
    <mergeCell ref="DK251:DW251"/>
    <mergeCell ref="CH257:CW257"/>
    <mergeCell ref="CH251:CW251"/>
    <mergeCell ref="CX254:DJ254"/>
    <mergeCell ref="CH255:CW255"/>
    <mergeCell ref="CX252:DJ252"/>
    <mergeCell ref="CH256:CW256"/>
    <mergeCell ref="CX251:DJ251"/>
    <mergeCell ref="CX266:DJ266"/>
    <mergeCell ref="BU250:CG250"/>
    <mergeCell ref="CX250:DJ250"/>
    <mergeCell ref="DK253:DW253"/>
    <mergeCell ref="CX255:DJ255"/>
    <mergeCell ref="BU259:CG259"/>
    <mergeCell ref="BU252:CG252"/>
    <mergeCell ref="BU266:CG266"/>
    <mergeCell ref="CH266:CW266"/>
    <mergeCell ref="BU253:CG253"/>
    <mergeCell ref="EX247:FJ247"/>
    <mergeCell ref="EX248:FJ248"/>
    <mergeCell ref="EX249:FG249"/>
    <mergeCell ref="CR243:FG243"/>
    <mergeCell ref="A244:FJ244"/>
    <mergeCell ref="BU247:CG247"/>
    <mergeCell ref="BU249:CG249"/>
    <mergeCell ref="A248:AJ248"/>
    <mergeCell ref="AK248:AP248"/>
    <mergeCell ref="AQ248:BB248"/>
    <mergeCell ref="DX253:EJ253"/>
    <mergeCell ref="DK272:DW272"/>
    <mergeCell ref="DX271:EJ271"/>
    <mergeCell ref="DK269:DW269"/>
    <mergeCell ref="DX270:EJ270"/>
    <mergeCell ref="DX269:EJ269"/>
    <mergeCell ref="DX272:EJ272"/>
    <mergeCell ref="DK256:DW256"/>
    <mergeCell ref="DK260:DW260"/>
    <mergeCell ref="DK270:DW270"/>
    <mergeCell ref="BU280:CG280"/>
    <mergeCell ref="DK273:DW273"/>
    <mergeCell ref="EK277:EW277"/>
    <mergeCell ref="EK279:EW279"/>
    <mergeCell ref="DK278:DW278"/>
    <mergeCell ref="DX278:EJ278"/>
    <mergeCell ref="DX274:EJ274"/>
    <mergeCell ref="DX277:EJ277"/>
    <mergeCell ref="DX276:EJ276"/>
    <mergeCell ref="DX273:EJ273"/>
    <mergeCell ref="DX280:EJ280"/>
    <mergeCell ref="DX279:EJ279"/>
    <mergeCell ref="CH279:CW279"/>
    <mergeCell ref="CX279:DJ279"/>
    <mergeCell ref="CX280:DJ280"/>
    <mergeCell ref="DK280:DW280"/>
    <mergeCell ref="DK279:DW279"/>
    <mergeCell ref="CH280:CW280"/>
    <mergeCell ref="DX275:EJ275"/>
    <mergeCell ref="DK275:DW275"/>
    <mergeCell ref="CH275:CW275"/>
    <mergeCell ref="CX275:DJ275"/>
    <mergeCell ref="EX304:FJ304"/>
    <mergeCell ref="CW314:DM314"/>
    <mergeCell ref="EE313:ES313"/>
    <mergeCell ref="DX306:EJ306"/>
    <mergeCell ref="EE314:ES314"/>
    <mergeCell ref="CX306:DJ306"/>
    <mergeCell ref="DK307:DW307"/>
    <mergeCell ref="EK304:EW304"/>
    <mergeCell ref="A311:FJ311"/>
    <mergeCell ref="CF314:CV314"/>
    <mergeCell ref="BU292:CG292"/>
    <mergeCell ref="AK300:AP301"/>
    <mergeCell ref="DK297:DW297"/>
    <mergeCell ref="BC292:BT292"/>
    <mergeCell ref="DK293:DW293"/>
    <mergeCell ref="CX294:DJ294"/>
    <mergeCell ref="DK294:DW294"/>
    <mergeCell ref="CX292:DJ292"/>
    <mergeCell ref="AK294:AP294"/>
    <mergeCell ref="BU296:CG296"/>
    <mergeCell ref="A285:AJ285"/>
    <mergeCell ref="A307:AJ307"/>
    <mergeCell ref="A305:AJ305"/>
    <mergeCell ref="A306:AJ306"/>
    <mergeCell ref="A304:AJ304"/>
    <mergeCell ref="A286:AJ286"/>
    <mergeCell ref="A292:AJ292"/>
    <mergeCell ref="A295:AJ295"/>
    <mergeCell ref="A299:FJ299"/>
    <mergeCell ref="A300:AJ301"/>
    <mergeCell ref="A303:AJ303"/>
    <mergeCell ref="AK297:AP297"/>
    <mergeCell ref="CH297:CW297"/>
    <mergeCell ref="A298:FG298"/>
    <mergeCell ref="BC297:BT297"/>
    <mergeCell ref="CX301:DJ301"/>
    <mergeCell ref="CX297:DJ297"/>
    <mergeCell ref="CH300:EJ300"/>
    <mergeCell ref="CX303:DJ303"/>
    <mergeCell ref="DK302:DW302"/>
    <mergeCell ref="A293:AJ293"/>
    <mergeCell ref="CH303:CW303"/>
    <mergeCell ref="A297:AJ297"/>
    <mergeCell ref="A302:AJ302"/>
    <mergeCell ref="CH302:CW302"/>
    <mergeCell ref="CH301:CW301"/>
    <mergeCell ref="AQ300:BB301"/>
    <mergeCell ref="BU302:CG302"/>
    <mergeCell ref="BC302:BT302"/>
    <mergeCell ref="A294:AJ294"/>
    <mergeCell ref="DN314:ED314"/>
    <mergeCell ref="EK309:EW309"/>
    <mergeCell ref="ET314:FJ314"/>
    <mergeCell ref="EX309:FJ309"/>
    <mergeCell ref="BL312:CE313"/>
    <mergeCell ref="BC309:BT309"/>
    <mergeCell ref="BU309:CG309"/>
    <mergeCell ref="CF312:ES312"/>
    <mergeCell ref="DN313:ED313"/>
    <mergeCell ref="CT310:FG310"/>
    <mergeCell ref="DK309:DW309"/>
    <mergeCell ref="CH309:CW309"/>
    <mergeCell ref="CF313:CV313"/>
    <mergeCell ref="CW313:DM313"/>
    <mergeCell ref="EK307:EW307"/>
    <mergeCell ref="A309:AJ309"/>
    <mergeCell ref="A310:BC310"/>
    <mergeCell ref="CX309:DJ309"/>
    <mergeCell ref="DX309:EJ309"/>
    <mergeCell ref="AK309:AP309"/>
    <mergeCell ref="CX307:DJ307"/>
    <mergeCell ref="DK305:DW305"/>
    <mergeCell ref="CX305:DJ305"/>
    <mergeCell ref="AQ309:BB309"/>
    <mergeCell ref="BC303:BT303"/>
    <mergeCell ref="BC307:BT307"/>
    <mergeCell ref="A308:FG308"/>
    <mergeCell ref="EX307:FJ307"/>
    <mergeCell ref="AK307:AP307"/>
    <mergeCell ref="CH304:CW304"/>
    <mergeCell ref="EK306:EW306"/>
    <mergeCell ref="AK306:AP306"/>
    <mergeCell ref="BC305:BT305"/>
    <mergeCell ref="AK305:AP305"/>
    <mergeCell ref="AQ306:BB306"/>
    <mergeCell ref="BC306:BT306"/>
    <mergeCell ref="AQ305:BB305"/>
    <mergeCell ref="CF318:CV318"/>
    <mergeCell ref="CW317:DM317"/>
    <mergeCell ref="BL317:CE317"/>
    <mergeCell ref="CF317:CV317"/>
    <mergeCell ref="A319:AO319"/>
    <mergeCell ref="AP319:AU319"/>
    <mergeCell ref="EE318:ES318"/>
    <mergeCell ref="AV319:BK319"/>
    <mergeCell ref="BL318:CE318"/>
    <mergeCell ref="EE319:ES319"/>
    <mergeCell ref="DN318:ED318"/>
    <mergeCell ref="CW319:DM319"/>
    <mergeCell ref="CF319:CV319"/>
    <mergeCell ref="AV318:BK318"/>
    <mergeCell ref="CW320:DM320"/>
    <mergeCell ref="BL319:CE319"/>
    <mergeCell ref="BL321:CE321"/>
    <mergeCell ref="BL320:CE320"/>
    <mergeCell ref="CF320:CV320"/>
    <mergeCell ref="ET325:FJ325"/>
    <mergeCell ref="ET322:FJ322"/>
    <mergeCell ref="ET324:FJ324"/>
    <mergeCell ref="EE324:ES324"/>
    <mergeCell ref="ET323:FJ323"/>
    <mergeCell ref="EE322:ES322"/>
    <mergeCell ref="EE323:ES323"/>
    <mergeCell ref="CW324:DM324"/>
    <mergeCell ref="DN324:ED324"/>
    <mergeCell ref="CF324:CV324"/>
    <mergeCell ref="CF323:CV323"/>
    <mergeCell ref="CW323:DM323"/>
    <mergeCell ref="DN323:ED323"/>
    <mergeCell ref="DS329:ES329"/>
    <mergeCell ref="DC329:DP329"/>
    <mergeCell ref="N328:AE328"/>
    <mergeCell ref="BL325:CE325"/>
    <mergeCell ref="DS328:ES328"/>
    <mergeCell ref="EE325:ES325"/>
    <mergeCell ref="DC328:DP328"/>
    <mergeCell ref="DN325:ED325"/>
    <mergeCell ref="AH327:BH327"/>
    <mergeCell ref="N327:AE327"/>
    <mergeCell ref="A332:B332"/>
    <mergeCell ref="C332:E332"/>
    <mergeCell ref="I332:X332"/>
    <mergeCell ref="Y332:AC332"/>
    <mergeCell ref="CF325:CV325"/>
    <mergeCell ref="CW325:DM325"/>
    <mergeCell ref="CW322:DM322"/>
    <mergeCell ref="AD332:AF332"/>
    <mergeCell ref="R329:AE329"/>
    <mergeCell ref="R330:AE330"/>
    <mergeCell ref="AH330:BH330"/>
    <mergeCell ref="AH329:BH329"/>
    <mergeCell ref="AH328:BH328"/>
    <mergeCell ref="BL323:CE323"/>
    <mergeCell ref="A320:AO320"/>
    <mergeCell ref="AV322:BK322"/>
    <mergeCell ref="A324:AO324"/>
    <mergeCell ref="CF322:CV322"/>
    <mergeCell ref="BL324:CE324"/>
    <mergeCell ref="AP324:AU324"/>
    <mergeCell ref="AV324:BK324"/>
    <mergeCell ref="A323:AO323"/>
    <mergeCell ref="AP323:AU323"/>
    <mergeCell ref="AV323:BK323"/>
    <mergeCell ref="A325:AO325"/>
    <mergeCell ref="AP325:AU325"/>
    <mergeCell ref="AV325:BK325"/>
    <mergeCell ref="A322:AO322"/>
    <mergeCell ref="AP322:AU322"/>
    <mergeCell ref="BL322:CE322"/>
    <mergeCell ref="AP320:AU320"/>
    <mergeCell ref="AV320:BK320"/>
    <mergeCell ref="AV321:BK321"/>
    <mergeCell ref="AV314:BK314"/>
    <mergeCell ref="AV312:BK313"/>
    <mergeCell ref="DN322:ED322"/>
    <mergeCell ref="A318:AO318"/>
    <mergeCell ref="AP318:AU318"/>
    <mergeCell ref="CF321:CV321"/>
    <mergeCell ref="CW321:DM321"/>
    <mergeCell ref="A321:AO321"/>
    <mergeCell ref="AP321:AU321"/>
    <mergeCell ref="CW318:DM318"/>
    <mergeCell ref="CW316:DM316"/>
    <mergeCell ref="CF315:CV315"/>
    <mergeCell ref="CF316:CV316"/>
    <mergeCell ref="AV316:BK316"/>
    <mergeCell ref="AV315:BK315"/>
    <mergeCell ref="A317:AO317"/>
    <mergeCell ref="AP317:AU317"/>
    <mergeCell ref="CH307:CW307"/>
    <mergeCell ref="A312:AO313"/>
    <mergeCell ref="AV317:BK317"/>
    <mergeCell ref="BL316:CE316"/>
    <mergeCell ref="BU307:CG307"/>
    <mergeCell ref="AQ307:BB307"/>
    <mergeCell ref="BL314:CE314"/>
    <mergeCell ref="CW315:DM315"/>
    <mergeCell ref="BU306:CG306"/>
    <mergeCell ref="CH306:CW306"/>
    <mergeCell ref="A316:AO316"/>
    <mergeCell ref="AP316:AU316"/>
    <mergeCell ref="AP312:AU313"/>
    <mergeCell ref="AP314:AU314"/>
    <mergeCell ref="A315:AO315"/>
    <mergeCell ref="AP315:AU315"/>
    <mergeCell ref="A314:AO314"/>
    <mergeCell ref="BL315:CE315"/>
    <mergeCell ref="BU305:CG305"/>
    <mergeCell ref="CH305:CW305"/>
    <mergeCell ref="BU278:CG278"/>
    <mergeCell ref="BU275:CG275"/>
    <mergeCell ref="BU279:CG279"/>
    <mergeCell ref="BU282:CG282"/>
    <mergeCell ref="CH282:CW282"/>
    <mergeCell ref="BU281:CG281"/>
    <mergeCell ref="CH281:CW281"/>
    <mergeCell ref="CH278:CW278"/>
    <mergeCell ref="BJ80:CE80"/>
    <mergeCell ref="BJ92:CE92"/>
    <mergeCell ref="CF104:CV104"/>
    <mergeCell ref="CF105:CV105"/>
    <mergeCell ref="CF97:CV97"/>
    <mergeCell ref="CF91:CV91"/>
    <mergeCell ref="BJ91:CE91"/>
    <mergeCell ref="BJ99:CE99"/>
    <mergeCell ref="CF98:CV98"/>
    <mergeCell ref="CF99:CV99"/>
    <mergeCell ref="AN31:AS31"/>
    <mergeCell ref="A22:AM22"/>
    <mergeCell ref="A31:AM31"/>
    <mergeCell ref="AN22:AS22"/>
    <mergeCell ref="A25:AM25"/>
    <mergeCell ref="AN24:AS24"/>
    <mergeCell ref="A24:AM24"/>
    <mergeCell ref="A27:AM27"/>
    <mergeCell ref="A23:AM23"/>
    <mergeCell ref="AN23:AS23"/>
    <mergeCell ref="A133:AJ133"/>
    <mergeCell ref="AK132:AP132"/>
    <mergeCell ref="A126:AJ126"/>
    <mergeCell ref="A132:AJ132"/>
    <mergeCell ref="A131:AJ131"/>
    <mergeCell ref="A130:AJ130"/>
    <mergeCell ref="A129:AJ129"/>
    <mergeCell ref="A127:AJ127"/>
    <mergeCell ref="AK127:AP127"/>
    <mergeCell ref="AK128:AP128"/>
    <mergeCell ref="A124:AJ124"/>
    <mergeCell ref="AK123:AP123"/>
    <mergeCell ref="AK124:AP124"/>
    <mergeCell ref="A19:AM19"/>
    <mergeCell ref="AN19:AS19"/>
    <mergeCell ref="AN30:AS30"/>
    <mergeCell ref="AN32:AS32"/>
    <mergeCell ref="A29:AM29"/>
    <mergeCell ref="A32:AM32"/>
    <mergeCell ref="A30:AM30"/>
    <mergeCell ref="A135:AJ135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123:AJ123"/>
    <mergeCell ref="AK152:AP152"/>
    <mergeCell ref="AK148:AP148"/>
    <mergeCell ref="AK150:AP150"/>
    <mergeCell ref="AK149:AP149"/>
    <mergeCell ref="AQ152:BB152"/>
    <mergeCell ref="AQ150:BB150"/>
    <mergeCell ref="A150:AJ150"/>
    <mergeCell ref="A137:CF137"/>
    <mergeCell ref="AQ138:BB139"/>
    <mergeCell ref="A152:AJ152"/>
    <mergeCell ref="AK151:AP151"/>
    <mergeCell ref="AQ148:BB148"/>
    <mergeCell ref="A148:AJ148"/>
    <mergeCell ref="A144:AJ144"/>
    <mergeCell ref="AQ136:BB136"/>
    <mergeCell ref="AQ145:BB145"/>
    <mergeCell ref="BU142:CG142"/>
    <mergeCell ref="BU144:CG144"/>
    <mergeCell ref="AQ144:BB144"/>
    <mergeCell ref="AQ140:BB140"/>
    <mergeCell ref="AQ141:BB141"/>
    <mergeCell ref="BU145:CG145"/>
    <mergeCell ref="BU143:CG143"/>
    <mergeCell ref="BU138:CG139"/>
    <mergeCell ref="AK135:AP135"/>
    <mergeCell ref="AK136:AP136"/>
    <mergeCell ref="AK138:AP139"/>
    <mergeCell ref="A151:AJ151"/>
    <mergeCell ref="A136:AJ136"/>
    <mergeCell ref="A138:AJ139"/>
    <mergeCell ref="A142:AJ142"/>
    <mergeCell ref="A141:AJ141"/>
    <mergeCell ref="A147:AJ147"/>
    <mergeCell ref="A149:AJ149"/>
    <mergeCell ref="A145:AJ145"/>
    <mergeCell ref="A143:AJ143"/>
    <mergeCell ref="CX150:DJ150"/>
    <mergeCell ref="BU154:CG154"/>
    <mergeCell ref="BC153:BT153"/>
    <mergeCell ref="BC146:BT146"/>
    <mergeCell ref="BC151:BT151"/>
    <mergeCell ref="BU151:CG151"/>
    <mergeCell ref="BU152:CG152"/>
    <mergeCell ref="BU149:CG149"/>
    <mergeCell ref="CX157:DR157"/>
    <mergeCell ref="DK154:DW154"/>
    <mergeCell ref="CX151:DJ151"/>
    <mergeCell ref="BU153:CG153"/>
    <mergeCell ref="CH153:CW153"/>
    <mergeCell ref="DK152:DW152"/>
    <mergeCell ref="DK151:DW151"/>
    <mergeCell ref="CH151:CW151"/>
    <mergeCell ref="CH152:CW152"/>
    <mergeCell ref="BU156:CG156"/>
    <mergeCell ref="EX167:FJ167"/>
    <mergeCell ref="BC158:BR158"/>
    <mergeCell ref="CX162:DJ162"/>
    <mergeCell ref="BU161:CG161"/>
    <mergeCell ref="DK161:DW161"/>
    <mergeCell ref="DK162:DW162"/>
    <mergeCell ref="EK159:EW159"/>
    <mergeCell ref="EX160:FG160"/>
    <mergeCell ref="EK163:EW163"/>
    <mergeCell ref="DX163:EJ163"/>
    <mergeCell ref="DX171:EJ171"/>
    <mergeCell ref="AQ158:BB158"/>
    <mergeCell ref="BC156:BR156"/>
    <mergeCell ref="AQ161:BB161"/>
    <mergeCell ref="AQ162:BB162"/>
    <mergeCell ref="AQ160:BB160"/>
    <mergeCell ref="BC160:BT160"/>
    <mergeCell ref="BC159:BR159"/>
    <mergeCell ref="BC162:BR162"/>
    <mergeCell ref="AQ159:BB159"/>
    <mergeCell ref="DX162:EJ162"/>
    <mergeCell ref="DK170:DW170"/>
    <mergeCell ref="DX169:EJ169"/>
    <mergeCell ref="DX170:EJ170"/>
    <mergeCell ref="DX167:EJ167"/>
    <mergeCell ref="DX168:EJ168"/>
    <mergeCell ref="DK167:DW167"/>
    <mergeCell ref="DK163:DW163"/>
    <mergeCell ref="DK169:DW169"/>
    <mergeCell ref="EX178:FG178"/>
    <mergeCell ref="EK172:EW172"/>
    <mergeCell ref="EK171:EW171"/>
    <mergeCell ref="EX171:FJ171"/>
    <mergeCell ref="EX172:FJ172"/>
    <mergeCell ref="EK177:EW177"/>
    <mergeCell ref="EX176:FJ176"/>
    <mergeCell ref="EX177:FH177"/>
    <mergeCell ref="EK170:EW170"/>
    <mergeCell ref="EK175:EW175"/>
    <mergeCell ref="EK178:EW178"/>
    <mergeCell ref="EK180:EW180"/>
    <mergeCell ref="EK176:EW176"/>
    <mergeCell ref="EK174:FJ174"/>
    <mergeCell ref="EX175:FJ175"/>
    <mergeCell ref="CY173:FG173"/>
    <mergeCell ref="DK175:DW175"/>
    <mergeCell ref="DK172:DW172"/>
    <mergeCell ref="EK179:EW179"/>
    <mergeCell ref="EX194:FJ194"/>
    <mergeCell ref="EX198:FJ198"/>
    <mergeCell ref="EX179:FG179"/>
    <mergeCell ref="EX183:FG183"/>
    <mergeCell ref="EK187:EW187"/>
    <mergeCell ref="EK181:EW181"/>
    <mergeCell ref="EK185:EW185"/>
    <mergeCell ref="EX180:FG180"/>
    <mergeCell ref="EK194:EW194"/>
    <mergeCell ref="EX185:FG185"/>
    <mergeCell ref="EX187:FG187"/>
    <mergeCell ref="EX227:FJ227"/>
    <mergeCell ref="EX215:FJ215"/>
    <mergeCell ref="EX216:FJ216"/>
    <mergeCell ref="EX225:FJ225"/>
    <mergeCell ref="EX226:FJ226"/>
    <mergeCell ref="EX222:FJ222"/>
    <mergeCell ref="EX218:FJ218"/>
    <mergeCell ref="EX193:FJ193"/>
    <mergeCell ref="EX157:FE157"/>
    <mergeCell ref="EK165:FJ165"/>
    <mergeCell ref="EX169:FG169"/>
    <mergeCell ref="EX168:FH168"/>
    <mergeCell ref="EX158:FG158"/>
    <mergeCell ref="EK158:EW158"/>
    <mergeCell ref="EX159:FG159"/>
    <mergeCell ref="EX162:FG162"/>
    <mergeCell ref="EX161:FG161"/>
    <mergeCell ref="EX163:FG163"/>
    <mergeCell ref="DX239:EJ239"/>
    <mergeCell ref="EX170:FG170"/>
    <mergeCell ref="EX166:FJ166"/>
    <mergeCell ref="EK166:EW166"/>
    <mergeCell ref="EK169:EW169"/>
    <mergeCell ref="EK168:EW168"/>
    <mergeCell ref="EX196:FJ196"/>
    <mergeCell ref="EX197:FJ197"/>
    <mergeCell ref="EX213:FJ213"/>
    <mergeCell ref="EX205:FJ205"/>
    <mergeCell ref="DX235:EJ235"/>
    <mergeCell ref="BU235:CG235"/>
    <mergeCell ref="DK238:DW238"/>
    <mergeCell ref="DX238:EJ238"/>
    <mergeCell ref="BU237:CG237"/>
    <mergeCell ref="DX237:EJ237"/>
    <mergeCell ref="CH236:CW236"/>
    <mergeCell ref="CX236:DJ236"/>
    <mergeCell ref="CX176:DJ176"/>
    <mergeCell ref="DX180:EJ180"/>
    <mergeCell ref="CX182:DJ182"/>
    <mergeCell ref="DK180:DW180"/>
    <mergeCell ref="CX180:DJ180"/>
    <mergeCell ref="DK181:DW181"/>
    <mergeCell ref="CX181:DJ181"/>
    <mergeCell ref="DX179:EJ179"/>
    <mergeCell ref="DX182:EJ182"/>
    <mergeCell ref="DX176:EJ176"/>
    <mergeCell ref="DX172:EJ172"/>
    <mergeCell ref="EK190:FJ190"/>
    <mergeCell ref="EX186:FG186"/>
    <mergeCell ref="EK184:EW184"/>
    <mergeCell ref="EX181:FG181"/>
    <mergeCell ref="EK182:EW182"/>
    <mergeCell ref="EK183:EW183"/>
    <mergeCell ref="DX175:EJ175"/>
    <mergeCell ref="DX177:EJ177"/>
    <mergeCell ref="EX184:FG184"/>
    <mergeCell ref="EX182:FG182"/>
    <mergeCell ref="DK149:DW149"/>
    <mergeCell ref="DX149:EJ149"/>
    <mergeCell ref="EK150:EW150"/>
    <mergeCell ref="EK149:EW149"/>
    <mergeCell ref="DX150:EJ150"/>
    <mergeCell ref="DK150:DW150"/>
    <mergeCell ref="DX154:EJ154"/>
    <mergeCell ref="DX157:EJ157"/>
    <mergeCell ref="DX159:EJ159"/>
    <mergeCell ref="DX155:EJ155"/>
    <mergeCell ref="DX181:EJ181"/>
    <mergeCell ref="DX178:EJ178"/>
    <mergeCell ref="EK241:EW241"/>
    <mergeCell ref="EK227:EW227"/>
    <mergeCell ref="DX227:EJ227"/>
    <mergeCell ref="DX204:EJ204"/>
    <mergeCell ref="CH207:EJ207"/>
    <mergeCell ref="CX205:DJ205"/>
    <mergeCell ref="CH205:CW205"/>
    <mergeCell ref="EK236:EW236"/>
    <mergeCell ref="EK240:EW240"/>
    <mergeCell ref="EX240:FG240"/>
    <mergeCell ref="EK237:EW237"/>
    <mergeCell ref="EK238:EW238"/>
    <mergeCell ref="EX238:FG238"/>
    <mergeCell ref="EK239:EW239"/>
    <mergeCell ref="DX153:EJ153"/>
    <mergeCell ref="DX146:EJ146"/>
    <mergeCell ref="DX147:EJ147"/>
    <mergeCell ref="DK281:DW281"/>
    <mergeCell ref="DX247:EJ247"/>
    <mergeCell ref="DX249:EJ249"/>
    <mergeCell ref="DK246:DW246"/>
    <mergeCell ref="DK249:DW249"/>
    <mergeCell ref="DK248:DW248"/>
    <mergeCell ref="DX248:EJ248"/>
    <mergeCell ref="DK277:DW277"/>
    <mergeCell ref="CX276:DR276"/>
    <mergeCell ref="CX278:DJ278"/>
    <mergeCell ref="CX282:DJ282"/>
    <mergeCell ref="CX281:DJ281"/>
    <mergeCell ref="CH274:CW274"/>
    <mergeCell ref="CI276:CW276"/>
    <mergeCell ref="CH273:CW273"/>
    <mergeCell ref="DK271:DW271"/>
    <mergeCell ref="DK274:DW274"/>
    <mergeCell ref="CX273:DJ273"/>
    <mergeCell ref="CH272:CW272"/>
    <mergeCell ref="DK254:DW254"/>
    <mergeCell ref="CX293:DJ293"/>
    <mergeCell ref="CX285:DJ285"/>
    <mergeCell ref="DK286:DW286"/>
    <mergeCell ref="DK287:DW287"/>
    <mergeCell ref="DK292:DW292"/>
    <mergeCell ref="CX291:DR291"/>
    <mergeCell ref="CX286:DJ286"/>
    <mergeCell ref="CX271:DJ271"/>
    <mergeCell ref="CX272:DJ272"/>
    <mergeCell ref="CH217:CW217"/>
    <mergeCell ref="BU230:CG230"/>
    <mergeCell ref="CH230:CW230"/>
    <mergeCell ref="DK284:DW284"/>
    <mergeCell ref="CX283:DJ283"/>
    <mergeCell ref="CX246:DJ246"/>
    <mergeCell ref="CX249:DJ249"/>
    <mergeCell ref="CX247:DJ247"/>
    <mergeCell ref="CX248:DJ248"/>
    <mergeCell ref="DK255:DW255"/>
    <mergeCell ref="BU184:CG184"/>
    <mergeCell ref="CH182:CW182"/>
    <mergeCell ref="CH211:CW211"/>
    <mergeCell ref="CH202:CW202"/>
    <mergeCell ref="CH208:CW208"/>
    <mergeCell ref="BU203:CG203"/>
    <mergeCell ref="BU204:CG204"/>
    <mergeCell ref="BU205:CG205"/>
    <mergeCell ref="BU207:CG208"/>
    <mergeCell ref="BU200:CG200"/>
    <mergeCell ref="EX246:FJ246"/>
    <mergeCell ref="EK245:FJ245"/>
    <mergeCell ref="EK246:EW246"/>
    <mergeCell ref="EX239:FG239"/>
    <mergeCell ref="EX241:FG241"/>
    <mergeCell ref="EX242:FG242"/>
    <mergeCell ref="EK242:EW242"/>
    <mergeCell ref="EX214:FJ214"/>
    <mergeCell ref="EX199:FJ199"/>
    <mergeCell ref="EX195:FJ195"/>
    <mergeCell ref="EK219:EW219"/>
    <mergeCell ref="EX210:FJ210"/>
    <mergeCell ref="EX203:FG203"/>
    <mergeCell ref="EX209:FJ209"/>
    <mergeCell ref="EX212:FG212"/>
    <mergeCell ref="EX201:FG201"/>
    <mergeCell ref="EX200:FJ200"/>
    <mergeCell ref="DK147:DW147"/>
    <mergeCell ref="CX149:DJ149"/>
    <mergeCell ref="DK171:DW171"/>
    <mergeCell ref="DK153:DW153"/>
    <mergeCell ref="CH165:EJ165"/>
    <mergeCell ref="CX161:DJ161"/>
    <mergeCell ref="CG164:CX164"/>
    <mergeCell ref="DX158:EJ158"/>
    <mergeCell ref="BU147:CG147"/>
    <mergeCell ref="DX156:EJ156"/>
    <mergeCell ref="CX216:DJ216"/>
    <mergeCell ref="DX219:EJ219"/>
    <mergeCell ref="DX226:EJ226"/>
    <mergeCell ref="EK225:EW225"/>
    <mergeCell ref="EK224:FJ224"/>
    <mergeCell ref="EX221:FJ221"/>
    <mergeCell ref="DK220:DW220"/>
    <mergeCell ref="CX219:DJ219"/>
    <mergeCell ref="CX218:DJ218"/>
    <mergeCell ref="EX217:FG217"/>
    <mergeCell ref="EK154:EW154"/>
    <mergeCell ref="EK161:EW161"/>
    <mergeCell ref="EK162:EW162"/>
    <mergeCell ref="EK155:EW155"/>
    <mergeCell ref="EK157:EW157"/>
    <mergeCell ref="EK160:EW160"/>
    <mergeCell ref="EK146:EW146"/>
    <mergeCell ref="EK153:EW153"/>
    <mergeCell ref="EK152:EW152"/>
    <mergeCell ref="EK148:EW148"/>
    <mergeCell ref="EK147:EW147"/>
    <mergeCell ref="DK211:DW211"/>
    <mergeCell ref="EX154:FJ154"/>
    <mergeCell ref="EX155:FG155"/>
    <mergeCell ref="EX147:FJ147"/>
    <mergeCell ref="EX152:FJ152"/>
    <mergeCell ref="EX148:FJ148"/>
    <mergeCell ref="EX150:FJ150"/>
    <mergeCell ref="EX151:FJ151"/>
    <mergeCell ref="EX149:FJ149"/>
    <mergeCell ref="EX153:FJ153"/>
    <mergeCell ref="DK213:DW213"/>
    <mergeCell ref="DK214:DW214"/>
    <mergeCell ref="DK215:DW215"/>
    <mergeCell ref="DK219:DW219"/>
    <mergeCell ref="DK210:DW210"/>
    <mergeCell ref="DK226:DW226"/>
    <mergeCell ref="DK218:DW218"/>
    <mergeCell ref="DK217:DW217"/>
    <mergeCell ref="DK216:DW216"/>
    <mergeCell ref="CH224:EJ224"/>
    <mergeCell ref="CX215:DJ215"/>
    <mergeCell ref="DX211:EJ211"/>
    <mergeCell ref="CH215:CW215"/>
    <mergeCell ref="CH222:CW222"/>
    <mergeCell ref="CX211:DJ211"/>
    <mergeCell ref="CH204:CW204"/>
    <mergeCell ref="CX204:DJ204"/>
    <mergeCell ref="CX209:DJ209"/>
    <mergeCell ref="DK205:DW205"/>
    <mergeCell ref="CX187:DJ187"/>
    <mergeCell ref="BU174:CG175"/>
    <mergeCell ref="BU179:CG179"/>
    <mergeCell ref="CX178:DJ178"/>
    <mergeCell ref="DK178:DW178"/>
    <mergeCell ref="CX179:DJ179"/>
    <mergeCell ref="CX177:DJ177"/>
    <mergeCell ref="CX185:DJ185"/>
    <mergeCell ref="DK182:DW182"/>
    <mergeCell ref="BC148:BT148"/>
    <mergeCell ref="BC152:BT152"/>
    <mergeCell ref="BU150:CG150"/>
    <mergeCell ref="BC147:BT147"/>
    <mergeCell ref="BC149:BT149"/>
    <mergeCell ref="BU148:CG148"/>
    <mergeCell ref="CX140:DJ140"/>
    <mergeCell ref="BU134:CG134"/>
    <mergeCell ref="CX139:DJ139"/>
    <mergeCell ref="DX209:EJ209"/>
    <mergeCell ref="DX205:EJ205"/>
    <mergeCell ref="DX202:EJ202"/>
    <mergeCell ref="CX202:DJ202"/>
    <mergeCell ref="CX203:DJ203"/>
    <mergeCell ref="DX203:EJ203"/>
    <mergeCell ref="DK202:DW202"/>
    <mergeCell ref="BJ115:CE115"/>
    <mergeCell ref="DX133:EJ133"/>
    <mergeCell ref="DX132:EJ132"/>
    <mergeCell ref="DK127:DW127"/>
    <mergeCell ref="DK129:DW129"/>
    <mergeCell ref="CX129:DJ129"/>
    <mergeCell ref="BU130:CG130"/>
    <mergeCell ref="BU131:CG131"/>
    <mergeCell ref="CH128:CW128"/>
    <mergeCell ref="BU121:CG122"/>
    <mergeCell ref="BU133:CG133"/>
    <mergeCell ref="BU136:CG136"/>
    <mergeCell ref="BU135:CG135"/>
    <mergeCell ref="CX132:DJ132"/>
    <mergeCell ref="CH132:CW132"/>
    <mergeCell ref="BU132:CG132"/>
    <mergeCell ref="CW109:DM109"/>
    <mergeCell ref="CW110:DM110"/>
    <mergeCell ref="CW111:DM111"/>
    <mergeCell ref="EE111:ES111"/>
    <mergeCell ref="CH127:CW127"/>
    <mergeCell ref="CW116:DM116"/>
    <mergeCell ref="CX125:DJ125"/>
    <mergeCell ref="CX127:DJ127"/>
    <mergeCell ref="CX124:DJ124"/>
    <mergeCell ref="CX123:DJ123"/>
    <mergeCell ref="CH123:CW123"/>
    <mergeCell ref="DK122:DW122"/>
    <mergeCell ref="CX126:DJ126"/>
    <mergeCell ref="CX122:DJ122"/>
    <mergeCell ref="EK132:EW132"/>
    <mergeCell ref="EX131:FG131"/>
    <mergeCell ref="EK131:EW131"/>
    <mergeCell ref="EX132:FJ132"/>
    <mergeCell ref="CW100:DM100"/>
    <mergeCell ref="CW103:DM103"/>
    <mergeCell ref="EE99:ES99"/>
    <mergeCell ref="DN113:ED113"/>
    <mergeCell ref="DN112:ED112"/>
    <mergeCell ref="CW113:DM113"/>
    <mergeCell ref="EE109:ES109"/>
    <mergeCell ref="CW112:DM112"/>
    <mergeCell ref="DN111:ED111"/>
    <mergeCell ref="DN110:ED110"/>
    <mergeCell ref="CW114:DM114"/>
    <mergeCell ref="EE93:ES93"/>
    <mergeCell ref="CF111:CV111"/>
    <mergeCell ref="EE110:ES110"/>
    <mergeCell ref="EE113:ES113"/>
    <mergeCell ref="CF112:CV112"/>
    <mergeCell ref="CF110:CV110"/>
    <mergeCell ref="EE94:ES94"/>
    <mergeCell ref="EE95:ES95"/>
    <mergeCell ref="EE97:ES97"/>
    <mergeCell ref="CF115:CV115"/>
    <mergeCell ref="BU126:CG126"/>
    <mergeCell ref="CH126:CW126"/>
    <mergeCell ref="A119:FG119"/>
    <mergeCell ref="AK121:AP122"/>
    <mergeCell ref="A121:AJ122"/>
    <mergeCell ref="CF116:CV116"/>
    <mergeCell ref="BJ116:CE116"/>
    <mergeCell ref="CW115:DM115"/>
    <mergeCell ref="DN117:ED117"/>
    <mergeCell ref="CX217:DJ217"/>
    <mergeCell ref="BU229:CG229"/>
    <mergeCell ref="CX230:DJ230"/>
    <mergeCell ref="CM223:FG223"/>
    <mergeCell ref="CH220:CW220"/>
    <mergeCell ref="EX219:FG219"/>
    <mergeCell ref="EX220:FG220"/>
    <mergeCell ref="DX221:EJ221"/>
    <mergeCell ref="DK225:DW225"/>
    <mergeCell ref="EK228:EW228"/>
    <mergeCell ref="EX293:FJ293"/>
    <mergeCell ref="DX291:EJ291"/>
    <mergeCell ref="EK291:EW291"/>
    <mergeCell ref="EK292:EW292"/>
    <mergeCell ref="EX292:FJ292"/>
    <mergeCell ref="CH249:CW249"/>
    <mergeCell ref="CX235:DJ235"/>
    <mergeCell ref="AK293:AP293"/>
    <mergeCell ref="AQ293:BB293"/>
    <mergeCell ref="CH293:CW293"/>
    <mergeCell ref="BU293:CG293"/>
    <mergeCell ref="CH248:CW248"/>
    <mergeCell ref="CH250:CW250"/>
    <mergeCell ref="CX274:DJ274"/>
    <mergeCell ref="CH283:CW283"/>
    <mergeCell ref="AQ294:BB294"/>
    <mergeCell ref="CH294:CW294"/>
    <mergeCell ref="EK293:EW293"/>
    <mergeCell ref="BU277:CG277"/>
    <mergeCell ref="CH277:CW277"/>
    <mergeCell ref="CX277:DJ277"/>
    <mergeCell ref="BU294:CG294"/>
    <mergeCell ref="BC294:BT294"/>
    <mergeCell ref="DK283:DW283"/>
    <mergeCell ref="DK282:DW282"/>
    <mergeCell ref="EK235:EW235"/>
    <mergeCell ref="EX236:FG236"/>
    <mergeCell ref="EX235:FG235"/>
    <mergeCell ref="CX225:DJ225"/>
    <mergeCell ref="EX228:FJ228"/>
    <mergeCell ref="EX229:FG229"/>
    <mergeCell ref="EX234:FG234"/>
    <mergeCell ref="EX230:FG230"/>
    <mergeCell ref="EK229:EW229"/>
    <mergeCell ref="EK234:EW234"/>
    <mergeCell ref="CH234:CW234"/>
    <mergeCell ref="BU226:CG226"/>
    <mergeCell ref="BU227:CG227"/>
    <mergeCell ref="BU231:CG231"/>
    <mergeCell ref="BU234:CG234"/>
    <mergeCell ref="BU232:CG232"/>
    <mergeCell ref="CH232:CW232"/>
    <mergeCell ref="CH235:CW235"/>
    <mergeCell ref="CX237:DJ237"/>
    <mergeCell ref="CX238:DJ238"/>
    <mergeCell ref="CH237:CW237"/>
    <mergeCell ref="CX239:DJ239"/>
    <mergeCell ref="A238:AJ238"/>
    <mergeCell ref="AK238:AP238"/>
    <mergeCell ref="DK239:DW239"/>
    <mergeCell ref="BU239:CG239"/>
    <mergeCell ref="A239:AJ239"/>
    <mergeCell ref="AK239:AP239"/>
    <mergeCell ref="AQ239:BB239"/>
    <mergeCell ref="BC239:BT239"/>
    <mergeCell ref="CH239:CW239"/>
    <mergeCell ref="A240:AJ240"/>
    <mergeCell ref="AK240:AP240"/>
    <mergeCell ref="AQ240:BB240"/>
    <mergeCell ref="BC240:BT240"/>
    <mergeCell ref="BU240:CG240"/>
    <mergeCell ref="CH240:CW240"/>
    <mergeCell ref="CX240:DJ240"/>
    <mergeCell ref="DK240:DW240"/>
    <mergeCell ref="DX285:EJ285"/>
    <mergeCell ref="DX281:EJ281"/>
    <mergeCell ref="EX291:FE291"/>
    <mergeCell ref="DX284:EJ284"/>
    <mergeCell ref="DX282:EJ282"/>
    <mergeCell ref="EX288:FJ288"/>
    <mergeCell ref="EK287:EW287"/>
    <mergeCell ref="EK288:EW288"/>
    <mergeCell ref="EK286:EW286"/>
    <mergeCell ref="EK285:EW285"/>
    <mergeCell ref="AK271:AP271"/>
    <mergeCell ref="AK276:BB276"/>
    <mergeCell ref="BC276:BI276"/>
    <mergeCell ref="BU276:CG276"/>
    <mergeCell ref="AQ271:BB271"/>
    <mergeCell ref="BC271:BT271"/>
    <mergeCell ref="BU274:CG274"/>
    <mergeCell ref="BC274:BR274"/>
    <mergeCell ref="AT48:BI48"/>
    <mergeCell ref="BJ48:CE48"/>
    <mergeCell ref="CF48:CV48"/>
    <mergeCell ref="CW48:DM48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7" r:id="rId1"/>
  <rowBreaks count="8" manualBreakCount="8">
    <brk id="41" max="163" man="1"/>
    <brk id="74" max="163" man="1"/>
    <brk id="101" max="163" man="1"/>
    <brk id="118" max="163" man="1"/>
    <brk id="163" max="163" man="1"/>
    <brk id="205" max="163" man="1"/>
    <brk id="242" max="163" man="1"/>
    <brk id="29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2014-07-30T10:50:50Z</cp:lastPrinted>
  <dcterms:created xsi:type="dcterms:W3CDTF">2005-02-01T12:32:18Z</dcterms:created>
  <dcterms:modified xsi:type="dcterms:W3CDTF">2014-07-30T10:51:50Z</dcterms:modified>
  <cp:category/>
  <cp:version/>
  <cp:contentType/>
  <cp:contentStatus/>
</cp:coreProperties>
</file>