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2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'доходы'!$A$1:$FJ$113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<sst xmlns="http://schemas.openxmlformats.org/spreadsheetml/2006/main" count="1311" uniqueCount="432">
  <si>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</si>
  <si>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</si>
  <si>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</si>
  <si>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</si>
  <si>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</si>
  <si>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</si>
  <si>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</si>
  <si>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</si>
  <si>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</si>
  <si>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</si>
  <si>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</si>
  <si>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</si>
  <si>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</si>
  <si>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</si>
  <si>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</si>
  <si>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</si>
  <si>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</si>
  <si>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</si>
  <si>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</si>
  <si>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</si>
  <si>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</si>
  <si>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</si>
  <si>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</si>
  <si>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</si>
  <si>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</si>
  <si>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</si>
  <si>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</si>
  <si>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</si>
  <si>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</si>
  <si>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</si>
  <si>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</si>
  <si>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</si>
  <si>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</si>
  <si>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</si>
  <si>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</si>
  <si>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</si>
  <si>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</si>
  <si>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</si>
  <si>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</si>
  <si>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</si>
  <si>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</si>
  <si>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 xml:space="preserve"> 08 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</si>
  <si>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</si>
  <si>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</si>
  <si>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</si>
  <si>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</si>
  <si>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</si>
  <si>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</si>
  <si>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</si>
  <si>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</si>
  <si>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</si>
  <si>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</si>
  <si>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</si>
  <si>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</si>
  <si>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</si>
  <si>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</si>
  <si>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</si>
  <si>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</si>
  <si>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</si>
  <si>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</si>
  <si>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</si>
  <si>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</si>
  <si>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</si>
  <si>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</si>
  <si>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</si>
  <si>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</si>
  <si>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</si>
  <si>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</si>
  <si>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</si>
  <si>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</si>
  <si>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</si>
  <si>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</si>
  <si>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</si>
  <si>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</si>
  <si>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</si>
  <si>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</si>
  <si>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</si>
  <si>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</si>
  <si>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</si>
  <si>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</si>
  <si>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Расходы на ремонт и обслуживание объектов газоснабжения.</t>
  </si>
  <si>
    <t> 0522864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</si>
  <si>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</si>
  <si>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</si>
  <si>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</si>
  <si>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</si>
  <si>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0712846</t>
  </si>
  <si>
    <t> 0503</t>
  </si>
  <si>
    <t xml:space="preserve"> 37 </t>
  </si>
  <si>
    <t> Мероприятия по оплате и обслуживанию уличного освещения.</t>
  </si>
  <si>
    <t xml:space="preserve"> 36 </t>
  </si>
  <si>
    <t> Расходы на посадку зеленых насаждений.</t>
  </si>
  <si>
    <t> 0812849</t>
  </si>
  <si>
    <t xml:space="preserve"> 35 </t>
  </si>
  <si>
    <t> Содержание зеленых насаждений.</t>
  </si>
  <si>
    <t> 0812850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</si>
  <si>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</si>
  <si>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</si>
  <si>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</si>
  <si>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</si>
  <si>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</si>
  <si>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</si>
  <si>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</si>
  <si>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</si>
  <si>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</si>
  <si>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</si>
  <si>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</si>
  <si>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</si>
  <si>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</si>
  <si>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</si>
  <si>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</si>
  <si>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</si>
  <si>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</si>
  <si>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</si>
  <si>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</si>
  <si>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</si>
  <si>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</si>
  <si>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</si>
  <si>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</si>
  <si>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</si>
  <si>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</si>
  <si>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</si>
  <si>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</si>
  <si>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</si>
  <si>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</si>
  <si>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</si>
  <si>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</si>
  <si>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</si>
  <si>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</si>
  <si>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</si>
  <si>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</si>
  <si>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</si>
  <si>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</si>
  <si>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</si>
  <si>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</si>
  <si>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</si>
  <si>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</si>
  <si>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</si>
  <si>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</si>
  <si>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</si>
  <si>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</si>
  <si>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</si>
  <si>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</si>
  <si>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</si>
  <si>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</si>
  <si>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</si>
  <si>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</si>
  <si>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</si>
  <si>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по обустройству и содержанию детских площадок</t>
  </si>
  <si>
    <t> 0912851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</si>
  <si>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</si>
  <si>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</si>
  <si>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</si>
  <si>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</si>
  <si>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</si>
  <si>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</si>
  <si>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</si>
  <si>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</si>
  <si>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</si>
  <si>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</si>
  <si>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</si>
  <si>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</si>
  <si>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</si>
  <si>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</si>
  <si>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</si>
  <si>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</si>
  <si>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</si>
  <si>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</si>
  <si>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</si>
  <si>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</si>
  <si>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</si>
  <si>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</si>
  <si>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</si>
  <si>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</si>
  <si>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</si>
  <si>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</si>
  <si>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</si>
  <si>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</si>
  <si>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</si>
  <si>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</si>
  <si>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</si>
  <si>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</si>
  <si>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</si>
  <si>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</si>
  <si>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</si>
  <si>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</si>
  <si>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</si>
  <si>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</si>
  <si>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</si>
  <si>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</si>
  <si>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</si>
  <si>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</si>
  <si>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</si>
  <si>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</si>
  <si>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</si>
  <si>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</si>
  <si>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</si>
  <si>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</si>
  <si>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</si>
  <si>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</si>
  <si>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</si>
  <si>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</si>
  <si>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</si>
  <si>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</si>
  <si>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Н.Л.Якубенко</t>
  </si>
  <si>
    <t>Руководитель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</si>
  <si>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</si>
  <si>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</si>
  <si>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</si>
  <si>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</si>
  <si>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</si>
  <si>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</si>
  <si>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</si>
  <si>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</si>
  <si>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</si>
  <si>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</si>
  <si>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</si>
  <si>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</si>
  <si>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</si>
  <si>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</si>
  <si>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</si>
  <si>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</si>
  <si>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</si>
  <si>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</si>
  <si>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</si>
  <si>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</si>
  <si>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</si>
  <si>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</si>
  <si>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</si>
  <si>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</si>
  <si>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</si>
  <si>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</si>
  <si>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</si>
  <si>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</si>
  <si>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</si>
  <si>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</si>
  <si>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</si>
  <si>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</si>
  <si>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</si>
  <si>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</si>
  <si>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</si>
  <si>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</si>
  <si>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</si>
  <si>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</si>
  <si>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</si>
  <si>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</si>
  <si>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</si>
  <si>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</si>
  <si>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</si>
  <si>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</si>
  <si>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</si>
  <si>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</si>
  <si>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</si>
  <si>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</si>
  <si>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</si>
  <si>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</si>
  <si>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</si>
  <si>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</si>
  <si>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</si>
  <si>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</si>
  <si>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</si>
  <si>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</si>
  <si>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</si>
  <si>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</si>
  <si>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</si>
  <si>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</si>
  <si>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</si>
  <si>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</si>
  <si>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</si>
  <si>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</si>
  <si>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</si>
  <si>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</si>
  <si>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</si>
  <si>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</si>
  <si>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</si>
  <si>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</si>
  <si>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</si>
  <si>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</si>
  <si>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</si>
  <si>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</si>
  <si>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</si>
  <si>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</si>
  <si>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</si>
  <si>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</si>
  <si>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</si>
  <si>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</si>
  <si>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</si>
  <si>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</si>
  <si>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</si>
  <si>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</si>
  <si>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</si>
  <si>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</si>
  <si>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</si>
  <si>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</si>
  <si>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</si>
  <si>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</si>
  <si>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</si>
  <si>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</si>
  <si>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</si>
  <si>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</si>
  <si>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</si>
  <si>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</si>
  <si>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</si>
  <si>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</si>
  <si>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</si>
  <si>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</si>
  <si>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</si>
  <si>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</si>
  <si>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</si>
  <si>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</si>
  <si>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</si>
  <si>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</si>
  <si>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</si>
  <si>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</si>
  <si>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</si>
  <si>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</si>
  <si>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</si>
  <si>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</si>
  <si>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</si>
  <si>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</si>
  <si>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</si>
  <si>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</si>
  <si>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</si>
  <si>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</si>
  <si>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</si>
  <si>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</si>
  <si>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</si>
  <si>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</si>
  <si>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</si>
  <si>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</si>
  <si>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</si>
  <si>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</si>
  <si>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</si>
  <si>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</si>
  <si>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</si>
  <si>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</si>
  <si>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</si>
  <si>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</si>
  <si>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</si>
  <si>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</si>
  <si>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</si>
  <si>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</si>
  <si>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</si>
  <si>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</si>
  <si>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</si>
  <si>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</si>
  <si>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</si>
  <si>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</si>
  <si>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</si>
  <si>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</si>
  <si>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</si>
  <si>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</si>
  <si>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</si>
  <si>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</si>
  <si>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</si>
  <si>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</si>
  <si>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</si>
  <si>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</si>
  <si>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</si>
  <si>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</si>
  <si>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</si>
  <si>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</si>
  <si>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</si>
  <si>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</si>
  <si>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</si>
  <si>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</si>
  <si>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</si>
  <si>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</si>
  <si>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</si>
  <si>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</si>
  <si>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</si>
  <si>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</si>
  <si>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</si>
  <si>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</si>
  <si>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</si>
  <si>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</si>
  <si>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</si>
  <si>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</si>
  <si>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</si>
  <si>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</si>
  <si>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</si>
  <si>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</si>
  <si>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</si>
  <si>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</si>
  <si>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</si>
  <si>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</si>
  <si>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</si>
  <si>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</si>
  <si>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</si>
  <si>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</si>
  <si>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</si>
  <si>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</si>
  <si>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</si>
  <si>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</si>
  <si>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</si>
  <si>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</si>
  <si>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</si>
  <si>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</si>
  <si>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</si>
  <si>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</si>
  <si>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</si>
  <si>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</si>
  <si>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</si>
  <si>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</si>
  <si>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</si>
  <si>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</si>
  <si>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</si>
  <si>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</si>
  <si>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</si>
  <si>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</si>
  <si>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</si>
  <si>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</si>
  <si>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</si>
  <si>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</si>
  <si>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</si>
  <si>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</si>
  <si>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</si>
  <si>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</si>
  <si>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</si>
  <si>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</si>
  <si>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</si>
  <si>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</si>
  <si>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>01</t>
  </si>
  <si>
    <t>апреля</t>
  </si>
  <si>
    <t>01.04.2016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</si>
  <si>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</si>
  <si>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2 18 05010 10 0000 151</t>
  </si>
  <si>
    <t>2 18 05010 00 0000 151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</si>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</sst>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</numFmts>
  <fonts count="55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17" fillId="0" borderId="10" xfId="53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49" fontId="17" fillId="0" borderId="10" xfId="53" applyNumberFormat="1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>
      <alignment/>
      <protection/>
    </xf>
    <xf numFmtId="49" fontId="10" fillId="0" borderId="10" xfId="53" applyNumberFormat="1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53" applyFont="1" applyFill="1" applyBorder="1">
      <alignment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26" xfId="53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28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28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32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3" xfId="53" applyFont="1" applyFill="1" applyBorder="1" applyAlignment="1">
      <alignment horizontal="center"/>
      <protection/>
    </xf>
    <xf numFmtId="0" fontId="7" fillId="0" borderId="28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4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5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6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15" fillId="0" borderId="28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8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4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5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49" fontId="7" fillId="0" borderId="10" xfId="53" applyNumberFormat="1" applyFont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22" xfId="53" applyFont="1" applyFill="1" applyBorder="1">
      <alignment/>
      <protection/>
    </xf>
    <xf numFmtId="0" fontId="7" fillId="0" borderId="23" xfId="53" applyFont="1" applyFill="1" applyBorder="1">
      <alignment/>
      <protection/>
    </xf>
    <xf numFmtId="0" fontId="7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view="pageBreakPreview" zoomScale="50" zoomScaleNormal="75" zoomScaleSheetLayoutView="50" workbookViewId="0" topLeftCell="A79">
      <selection activeCell="CF99" sqref="CF99:CV99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77" t="s">
        <v>416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79" t="s">
        <v>415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65"/>
      <c r="ES2" s="65"/>
      <c r="ET2" s="158" t="s">
        <v>414</v>
      </c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60"/>
    </row>
    <row r="3" spans="1:166" s="42" customFormat="1" ht="1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413</v>
      </c>
      <c r="ER3" s="65"/>
      <c r="ES3" s="65"/>
      <c r="ET3" s="161" t="s">
        <v>419</v>
      </c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3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412</v>
      </c>
      <c r="BI4" s="181" t="s">
        <v>423</v>
      </c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3">
        <v>2016</v>
      </c>
      <c r="CF4" s="183"/>
      <c r="CG4" s="183"/>
      <c r="CH4" s="183"/>
      <c r="CI4" s="183"/>
      <c r="CJ4" s="184" t="s">
        <v>411</v>
      </c>
      <c r="CK4" s="184"/>
      <c r="CL4" s="92"/>
      <c r="CM4" s="91"/>
      <c r="CN4" s="91"/>
      <c r="CO4" s="91"/>
      <c r="CP4" s="91"/>
      <c r="CQ4" s="65"/>
      <c r="CR4" s="65"/>
      <c r="CS4" s="65"/>
      <c r="CT4" s="65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410</v>
      </c>
      <c r="ER4" s="65"/>
      <c r="ES4" s="65"/>
      <c r="ET4" s="151" t="s">
        <v>424</v>
      </c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3"/>
    </row>
    <row r="5" spans="1:166" s="42" customFormat="1" ht="33.75" customHeight="1">
      <c r="A5" s="67" t="s">
        <v>409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82" t="s">
        <v>408</v>
      </c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407</v>
      </c>
      <c r="ER5" s="65"/>
      <c r="ES5" s="65"/>
      <c r="ET5" s="174" t="s">
        <v>406</v>
      </c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6"/>
    </row>
    <row r="6" spans="1:166" s="42" customFormat="1" ht="32.25" customHeight="1">
      <c r="A6" s="67" t="s">
        <v>405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54" t="s">
        <v>404</v>
      </c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51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3"/>
    </row>
    <row r="7" spans="1:166" s="42" customFormat="1" ht="17.25" customHeight="1">
      <c r="A7" s="67" t="s">
        <v>403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51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3"/>
    </row>
    <row r="8" spans="1:166" s="42" customFormat="1" ht="15" customHeight="1" thickBot="1">
      <c r="A8" s="67" t="s">
        <v>402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401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400</v>
      </c>
      <c r="ER8" s="65"/>
      <c r="ES8" s="65"/>
      <c r="ET8" s="141">
        <v>383</v>
      </c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3"/>
    </row>
    <row r="9" spans="1:166" s="42" customFormat="1" ht="29.25" customHeight="1">
      <c r="A9" s="164" t="s">
        <v>399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6"/>
    </row>
    <row r="10" spans="1:167" s="42" customFormat="1" ht="19.5" customHeight="1">
      <c r="A10" s="167" t="s">
        <v>231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9"/>
      <c r="AN10" s="167" t="s">
        <v>230</v>
      </c>
      <c r="AO10" s="168"/>
      <c r="AP10" s="168"/>
      <c r="AQ10" s="168"/>
      <c r="AR10" s="168"/>
      <c r="AS10" s="169"/>
      <c r="AT10" s="167" t="s">
        <v>398</v>
      </c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9"/>
      <c r="BJ10" s="167" t="s">
        <v>397</v>
      </c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9"/>
      <c r="CF10" s="148" t="s">
        <v>228</v>
      </c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50"/>
      <c r="ET10" s="173" t="s">
        <v>227</v>
      </c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45"/>
    </row>
    <row r="11" spans="1:167" s="42" customFormat="1" ht="75.75" customHeight="1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2"/>
      <c r="AN11" s="170"/>
      <c r="AO11" s="171"/>
      <c r="AP11" s="171"/>
      <c r="AQ11" s="171"/>
      <c r="AR11" s="171"/>
      <c r="AS11" s="172"/>
      <c r="AT11" s="170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2"/>
      <c r="BJ11" s="170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2"/>
      <c r="CF11" s="149" t="s">
        <v>396</v>
      </c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50"/>
      <c r="CW11" s="148" t="s">
        <v>225</v>
      </c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50"/>
      <c r="DN11" s="148" t="s">
        <v>224</v>
      </c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50"/>
      <c r="EE11" s="148" t="s">
        <v>223</v>
      </c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50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45"/>
    </row>
    <row r="12" spans="1:167" s="42" customFormat="1" ht="16.5" customHeight="1">
      <c r="A12" s="145">
        <v>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7"/>
      <c r="AN12" s="145">
        <v>2</v>
      </c>
      <c r="AO12" s="146"/>
      <c r="AP12" s="146"/>
      <c r="AQ12" s="146"/>
      <c r="AR12" s="146"/>
      <c r="AS12" s="147"/>
      <c r="AT12" s="145">
        <v>3</v>
      </c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7"/>
      <c r="BJ12" s="145">
        <v>4</v>
      </c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7"/>
      <c r="CF12" s="145">
        <v>5</v>
      </c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7"/>
      <c r="CW12" s="145">
        <v>6</v>
      </c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7"/>
      <c r="DN12" s="145">
        <v>7</v>
      </c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7"/>
      <c r="EE12" s="145">
        <v>8</v>
      </c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7"/>
      <c r="ET12" s="144">
        <v>9</v>
      </c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45"/>
    </row>
    <row r="13" spans="1:167" s="54" customFormat="1" ht="29.25" customHeight="1">
      <c r="A13" s="155" t="s">
        <v>395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7"/>
      <c r="AN13" s="114" t="s">
        <v>394</v>
      </c>
      <c r="AO13" s="114"/>
      <c r="AP13" s="114"/>
      <c r="AQ13" s="114"/>
      <c r="AR13" s="114"/>
      <c r="AS13" s="114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09">
        <f>BJ15+BJ98</f>
        <v>8629600</v>
      </c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>
        <f>CF15+CF99</f>
        <v>2226083.01</v>
      </c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32">
        <f>CF13</f>
        <v>2226083.01</v>
      </c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59"/>
    </row>
    <row r="14" spans="1:167" s="42" customFormat="1" ht="15" customHeight="1">
      <c r="A14" s="126" t="s">
        <v>220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16" t="s">
        <v>393</v>
      </c>
      <c r="AO14" s="116"/>
      <c r="AP14" s="116"/>
      <c r="AQ14" s="116"/>
      <c r="AR14" s="116"/>
      <c r="AS14" s="116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45"/>
    </row>
    <row r="15" spans="1:167" s="54" customFormat="1" ht="24" customHeight="1">
      <c r="A15" s="112" t="s">
        <v>392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4"/>
      <c r="AO15" s="114"/>
      <c r="AP15" s="114"/>
      <c r="AQ15" s="114"/>
      <c r="AR15" s="114"/>
      <c r="AS15" s="114"/>
      <c r="AT15" s="140" t="s">
        <v>391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09">
        <f>BJ16+BJ60+BJ76+BJ85+BJ35+BJ90+BJ29</f>
        <v>3431800</v>
      </c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>
        <f>CF16+CF60+CF76+CF85+CF80+CF95+CF35+CF90+CF29</f>
        <v>598355.01</v>
      </c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32">
        <f aca="true" t="shared" si="0" ref="EE15:EE46">CF15</f>
        <v>598355.01</v>
      </c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59"/>
    </row>
    <row r="16" spans="1:167" s="54" customFormat="1" ht="26.25" customHeight="1">
      <c r="A16" s="124" t="s">
        <v>390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14"/>
      <c r="AO16" s="114"/>
      <c r="AP16" s="114"/>
      <c r="AQ16" s="114"/>
      <c r="AR16" s="114"/>
      <c r="AS16" s="114"/>
      <c r="AT16" s="140" t="s">
        <v>389</v>
      </c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09">
        <f>BJ17</f>
        <v>1008800</v>
      </c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>
        <f>CF17</f>
        <v>91181.16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32">
        <f t="shared" si="0"/>
        <v>91181.16</v>
      </c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62"/>
      <c r="FJ16" s="62"/>
      <c r="FK16" s="59"/>
    </row>
    <row r="17" spans="1:167" s="54" customFormat="1" ht="27.75" customHeight="1">
      <c r="A17" s="124" t="s">
        <v>377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14"/>
      <c r="AO17" s="114"/>
      <c r="AP17" s="114"/>
      <c r="AQ17" s="114"/>
      <c r="AR17" s="114"/>
      <c r="AS17" s="114"/>
      <c r="AT17" s="140" t="s">
        <v>388</v>
      </c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09">
        <f>BJ18</f>
        <v>1008800</v>
      </c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>
        <f>CF18+CF25+CF22</f>
        <v>91181.16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32">
        <f t="shared" si="0"/>
        <v>91181.16</v>
      </c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62"/>
      <c r="FI17" s="62"/>
      <c r="FJ17" s="62"/>
      <c r="FK17" s="59"/>
    </row>
    <row r="18" spans="1:167" s="54" customFormat="1" ht="27.75" customHeight="1">
      <c r="A18" s="112" t="s">
        <v>377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4"/>
      <c r="AO18" s="114"/>
      <c r="AP18" s="114"/>
      <c r="AQ18" s="114"/>
      <c r="AR18" s="114"/>
      <c r="AS18" s="114"/>
      <c r="AT18" s="140" t="s">
        <v>387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09">
        <v>1008800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>
        <f>CF19+CF20+CF21</f>
        <v>90252.86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32">
        <f t="shared" si="0"/>
        <v>90252.86</v>
      </c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59"/>
    </row>
    <row r="19" spans="1:170" s="42" customFormat="1" ht="27.75" customHeight="1">
      <c r="A19" s="117" t="s">
        <v>377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6"/>
      <c r="AO19" s="116"/>
      <c r="AP19" s="116"/>
      <c r="AQ19" s="116"/>
      <c r="AR19" s="116"/>
      <c r="AS19" s="116"/>
      <c r="AT19" s="113" t="s">
        <v>386</v>
      </c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1">
        <v>0</v>
      </c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>
        <v>90252.86</v>
      </c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8">
        <f t="shared" si="0"/>
        <v>90252.86</v>
      </c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45"/>
      <c r="FN19" s="45"/>
    </row>
    <row r="20" spans="1:170" s="42" customFormat="1" ht="27.75" customHeight="1">
      <c r="A20" s="117" t="s">
        <v>377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6"/>
      <c r="AO20" s="116"/>
      <c r="AP20" s="116"/>
      <c r="AQ20" s="116"/>
      <c r="AR20" s="116"/>
      <c r="AS20" s="116"/>
      <c r="AT20" s="113" t="s">
        <v>385</v>
      </c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1">
        <v>0</v>
      </c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>
        <v>0</v>
      </c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8">
        <f t="shared" si="0"/>
        <v>0</v>
      </c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45"/>
      <c r="FN20" s="45"/>
    </row>
    <row r="21" spans="1:170" s="42" customFormat="1" ht="27.75" customHeight="1">
      <c r="A21" s="117" t="s">
        <v>377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6"/>
      <c r="AO21" s="116"/>
      <c r="AP21" s="116"/>
      <c r="AQ21" s="116"/>
      <c r="AR21" s="116"/>
      <c r="AS21" s="116"/>
      <c r="AT21" s="113" t="s">
        <v>384</v>
      </c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1">
        <v>0</v>
      </c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>
        <v>0</v>
      </c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8">
        <f t="shared" si="0"/>
        <v>0</v>
      </c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45"/>
      <c r="FN21" s="45"/>
    </row>
    <row r="22" spans="1:170" s="54" customFormat="1" ht="24" customHeight="1">
      <c r="A22" s="112" t="s">
        <v>377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4"/>
      <c r="AO22" s="114"/>
      <c r="AP22" s="114"/>
      <c r="AQ22" s="114"/>
      <c r="AR22" s="114"/>
      <c r="AS22" s="114"/>
      <c r="AT22" s="140" t="s">
        <v>383</v>
      </c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09">
        <v>0</v>
      </c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>
        <f>CF24+CF23</f>
        <v>171.5</v>
      </c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32">
        <f t="shared" si="0"/>
        <v>171.5</v>
      </c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59"/>
      <c r="FN22" s="59"/>
    </row>
    <row r="23" spans="1:170" s="42" customFormat="1" ht="24" customHeight="1">
      <c r="A23" s="117" t="s">
        <v>377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6"/>
      <c r="AO23" s="116"/>
      <c r="AP23" s="116"/>
      <c r="AQ23" s="116"/>
      <c r="AR23" s="116"/>
      <c r="AS23" s="116"/>
      <c r="AT23" s="113" t="s">
        <v>382</v>
      </c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1">
        <v>0</v>
      </c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>
        <v>171.5</v>
      </c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8">
        <f t="shared" si="0"/>
        <v>171.5</v>
      </c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45"/>
      <c r="FN23" s="45"/>
    </row>
    <row r="24" spans="1:170" s="42" customFormat="1" ht="24" customHeight="1">
      <c r="A24" s="117" t="s">
        <v>377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6"/>
      <c r="AO24" s="116"/>
      <c r="AP24" s="116"/>
      <c r="AQ24" s="116"/>
      <c r="AR24" s="116"/>
      <c r="AS24" s="116"/>
      <c r="AT24" s="113" t="s">
        <v>381</v>
      </c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1">
        <v>0</v>
      </c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>
        <v>0</v>
      </c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8">
        <f t="shared" si="0"/>
        <v>0</v>
      </c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45"/>
      <c r="FN24" s="45"/>
    </row>
    <row r="25" spans="1:170" s="54" customFormat="1" ht="24" customHeight="1">
      <c r="A25" s="112" t="s">
        <v>377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4"/>
      <c r="AO25" s="114"/>
      <c r="AP25" s="114"/>
      <c r="AQ25" s="114"/>
      <c r="AR25" s="114"/>
      <c r="AS25" s="114"/>
      <c r="AT25" s="140" t="s">
        <v>380</v>
      </c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09">
        <v>0</v>
      </c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>
        <f>CF26+CF27+CF28</f>
        <v>756.8</v>
      </c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32">
        <f t="shared" si="0"/>
        <v>756.8</v>
      </c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59"/>
      <c r="FN25" s="59"/>
    </row>
    <row r="26" spans="1:170" s="42" customFormat="1" ht="26.25" customHeight="1">
      <c r="A26" s="117" t="s">
        <v>377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6"/>
      <c r="AO26" s="116"/>
      <c r="AP26" s="116"/>
      <c r="AQ26" s="116"/>
      <c r="AR26" s="116"/>
      <c r="AS26" s="116"/>
      <c r="AT26" s="113" t="s">
        <v>379</v>
      </c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1">
        <v>0</v>
      </c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>
        <v>405.6</v>
      </c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8">
        <f t="shared" si="0"/>
        <v>405.6</v>
      </c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45"/>
      <c r="FN26" s="45"/>
    </row>
    <row r="27" spans="1:170" s="42" customFormat="1" ht="27" customHeight="1">
      <c r="A27" s="117" t="s">
        <v>377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6"/>
      <c r="AO27" s="116"/>
      <c r="AP27" s="116"/>
      <c r="AQ27" s="116"/>
      <c r="AR27" s="116"/>
      <c r="AS27" s="116"/>
      <c r="AT27" s="113" t="s">
        <v>378</v>
      </c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1">
        <v>0</v>
      </c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>
        <v>20.08</v>
      </c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8">
        <f t="shared" si="0"/>
        <v>20.08</v>
      </c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45"/>
      <c r="FN27" s="45"/>
    </row>
    <row r="28" spans="1:170" s="42" customFormat="1" ht="24" customHeight="1">
      <c r="A28" s="117" t="s">
        <v>377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6"/>
      <c r="AO28" s="116"/>
      <c r="AP28" s="116"/>
      <c r="AQ28" s="116"/>
      <c r="AR28" s="116"/>
      <c r="AS28" s="116"/>
      <c r="AT28" s="113" t="s">
        <v>376</v>
      </c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1">
        <v>0</v>
      </c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>
        <v>331.12</v>
      </c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8">
        <f t="shared" si="0"/>
        <v>331.12</v>
      </c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45"/>
      <c r="FN28" s="45"/>
    </row>
    <row r="29" spans="1:170" s="54" customFormat="1" ht="38.25" customHeight="1">
      <c r="A29" s="112" t="s">
        <v>375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4"/>
      <c r="AO29" s="114"/>
      <c r="AP29" s="114"/>
      <c r="AQ29" s="114"/>
      <c r="AR29" s="114"/>
      <c r="AS29" s="114"/>
      <c r="AT29" s="115" t="s">
        <v>374</v>
      </c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09">
        <f>BJ30</f>
        <v>809300</v>
      </c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>
        <f>CF30</f>
        <v>177933.07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32">
        <f t="shared" si="0"/>
        <v>177933.07</v>
      </c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59"/>
      <c r="FN29" s="59"/>
    </row>
    <row r="30" spans="1:170" s="42" customFormat="1" ht="27.75" customHeight="1">
      <c r="A30" s="117" t="s">
        <v>373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6"/>
      <c r="AO30" s="116"/>
      <c r="AP30" s="116"/>
      <c r="AQ30" s="116"/>
      <c r="AR30" s="116"/>
      <c r="AS30" s="116"/>
      <c r="AT30" s="120" t="s">
        <v>372</v>
      </c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11">
        <f>BJ31+BJ32+BJ33+BJ34</f>
        <v>809300</v>
      </c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>
        <f>CF31+CF32+CF33+CF34</f>
        <v>177933.07</v>
      </c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8">
        <f t="shared" si="0"/>
        <v>177933.07</v>
      </c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45"/>
      <c r="FN30" s="45"/>
    </row>
    <row r="31" spans="1:170" s="42" customFormat="1" ht="28.5" customHeight="1">
      <c r="A31" s="117" t="s">
        <v>371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6"/>
      <c r="AO31" s="116"/>
      <c r="AP31" s="116"/>
      <c r="AQ31" s="116"/>
      <c r="AR31" s="116"/>
      <c r="AS31" s="116"/>
      <c r="AT31" s="120" t="s">
        <v>370</v>
      </c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11">
        <v>282100</v>
      </c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>
        <v>61892.43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8">
        <f t="shared" si="0"/>
        <v>61892.43</v>
      </c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45"/>
      <c r="FN31" s="45"/>
    </row>
    <row r="32" spans="1:170" s="42" customFormat="1" ht="26.25" customHeight="1">
      <c r="A32" s="117" t="s">
        <v>369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6"/>
      <c r="AO32" s="116"/>
      <c r="AP32" s="116"/>
      <c r="AQ32" s="116"/>
      <c r="AR32" s="116"/>
      <c r="AS32" s="116"/>
      <c r="AT32" s="120" t="s">
        <v>368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11">
        <v>5700</v>
      </c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>
        <v>1081.16</v>
      </c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8">
        <f t="shared" si="0"/>
        <v>1081.16</v>
      </c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45"/>
      <c r="FN32" s="45"/>
    </row>
    <row r="33" spans="1:170" s="42" customFormat="1" ht="26.25" customHeight="1">
      <c r="A33" s="117" t="s">
        <v>367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6"/>
      <c r="AO33" s="116"/>
      <c r="AP33" s="116"/>
      <c r="AQ33" s="116"/>
      <c r="AR33" s="116"/>
      <c r="AS33" s="116"/>
      <c r="AT33" s="120" t="s">
        <v>366</v>
      </c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11">
        <v>521500</v>
      </c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>
        <v>126087.83</v>
      </c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8">
        <f t="shared" si="0"/>
        <v>126087.83</v>
      </c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45"/>
      <c r="FN33" s="45"/>
    </row>
    <row r="34" spans="1:170" s="42" customFormat="1" ht="27" customHeight="1">
      <c r="A34" s="117" t="s">
        <v>365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6"/>
      <c r="AO34" s="116"/>
      <c r="AP34" s="116"/>
      <c r="AQ34" s="116"/>
      <c r="AR34" s="116"/>
      <c r="AS34" s="116"/>
      <c r="AT34" s="120" t="s">
        <v>364</v>
      </c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11">
        <v>0</v>
      </c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>
        <v>-11128.35</v>
      </c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8">
        <f t="shared" si="0"/>
        <v>-11128.35</v>
      </c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45"/>
      <c r="FN34" s="45"/>
    </row>
    <row r="35" spans="1:167" s="42" customFormat="1" ht="23.25" customHeight="1">
      <c r="A35" s="119" t="s">
        <v>363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4"/>
      <c r="AO35" s="114"/>
      <c r="AP35" s="114"/>
      <c r="AQ35" s="114"/>
      <c r="AR35" s="114"/>
      <c r="AS35" s="114"/>
      <c r="AT35" s="115" t="s">
        <v>362</v>
      </c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09">
        <f>BJ36+BJ55</f>
        <v>0</v>
      </c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>
        <f>CF36+CF55</f>
        <v>39443</v>
      </c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32">
        <f t="shared" si="0"/>
        <v>39443</v>
      </c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61"/>
      <c r="FJ35" s="61"/>
      <c r="FK35" s="45"/>
    </row>
    <row r="36" spans="1:175" s="42" customFormat="1" ht="34.5" customHeight="1" hidden="1">
      <c r="A36" s="112" t="s">
        <v>361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4"/>
      <c r="AO36" s="114"/>
      <c r="AP36" s="114"/>
      <c r="AQ36" s="114"/>
      <c r="AR36" s="114"/>
      <c r="AS36" s="114"/>
      <c r="AT36" s="115" t="s">
        <v>360</v>
      </c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09">
        <v>0</v>
      </c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>
        <f>CF37+CF43+CF52</f>
        <v>0</v>
      </c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32">
        <f t="shared" si="0"/>
        <v>0</v>
      </c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61"/>
      <c r="FJ36" s="61"/>
      <c r="FK36" s="45"/>
      <c r="FS36" s="45"/>
    </row>
    <row r="37" spans="1:167" s="54" customFormat="1" ht="39.75" customHeight="1" hidden="1">
      <c r="A37" s="112" t="s">
        <v>357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4"/>
      <c r="AO37" s="114"/>
      <c r="AP37" s="114"/>
      <c r="AQ37" s="114"/>
      <c r="AR37" s="114"/>
      <c r="AS37" s="114"/>
      <c r="AT37" s="115" t="s">
        <v>359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09">
        <f>BJ38+BJ39+BJ40</f>
        <v>0</v>
      </c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>
        <f>CF38+CF42</f>
        <v>0</v>
      </c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32">
        <f t="shared" si="0"/>
        <v>0</v>
      </c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59"/>
    </row>
    <row r="38" spans="1:167" s="42" customFormat="1" ht="33" customHeight="1" hidden="1">
      <c r="A38" s="117" t="s">
        <v>357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6"/>
      <c r="AO38" s="116"/>
      <c r="AP38" s="116"/>
      <c r="AQ38" s="116"/>
      <c r="AR38" s="116"/>
      <c r="AS38" s="116"/>
      <c r="AT38" s="120" t="s">
        <v>358</v>
      </c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11">
        <v>0</v>
      </c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>
        <f>CF39+CF40</f>
        <v>0</v>
      </c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8">
        <f t="shared" si="0"/>
        <v>0</v>
      </c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45"/>
    </row>
    <row r="39" spans="1:167" s="54" customFormat="1" ht="34.5" customHeight="1" hidden="1">
      <c r="A39" s="117" t="s">
        <v>357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4"/>
      <c r="AO39" s="188"/>
      <c r="AP39" s="188"/>
      <c r="AQ39" s="188"/>
      <c r="AR39" s="188"/>
      <c r="AS39" s="188"/>
      <c r="AT39" s="120" t="s">
        <v>356</v>
      </c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11">
        <v>0</v>
      </c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>
        <v>0</v>
      </c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08">
        <f t="shared" si="0"/>
        <v>0</v>
      </c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62"/>
      <c r="FI39" s="62"/>
      <c r="FJ39" s="62"/>
      <c r="FK39" s="59"/>
    </row>
    <row r="40" spans="1:167" s="42" customFormat="1" ht="36.75" customHeight="1" hidden="1">
      <c r="A40" s="117" t="s">
        <v>354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4"/>
      <c r="AO40" s="114"/>
      <c r="AP40" s="114"/>
      <c r="AQ40" s="114"/>
      <c r="AR40" s="114"/>
      <c r="AS40" s="114"/>
      <c r="AT40" s="120" t="s">
        <v>355</v>
      </c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1">
        <v>0</v>
      </c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>
        <v>0</v>
      </c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04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04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08">
        <f t="shared" si="0"/>
        <v>0</v>
      </c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04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61"/>
      <c r="FI40" s="61"/>
      <c r="FJ40" s="61"/>
      <c r="FK40" s="45"/>
    </row>
    <row r="41" spans="1:167" s="42" customFormat="1" ht="36.75" customHeight="1" hidden="1">
      <c r="A41" s="117" t="s">
        <v>354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4"/>
      <c r="AO41" s="114"/>
      <c r="AP41" s="114"/>
      <c r="AQ41" s="114"/>
      <c r="AR41" s="114"/>
      <c r="AS41" s="114"/>
      <c r="AT41" s="120" t="s">
        <v>353</v>
      </c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1">
        <v>0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>
        <v>0</v>
      </c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04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04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08">
        <f t="shared" si="0"/>
        <v>0</v>
      </c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04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61"/>
      <c r="FI41" s="61"/>
      <c r="FJ41" s="61"/>
      <c r="FK41" s="45"/>
    </row>
    <row r="42" spans="1:167" s="42" customFormat="1" ht="53.25" customHeight="1" hidden="1">
      <c r="A42" s="117" t="s">
        <v>352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4"/>
      <c r="AO42" s="114"/>
      <c r="AP42" s="114"/>
      <c r="AQ42" s="114"/>
      <c r="AR42" s="114"/>
      <c r="AS42" s="114"/>
      <c r="AT42" s="120" t="s">
        <v>351</v>
      </c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11">
        <v>0</v>
      </c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>
        <v>0</v>
      </c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04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04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08">
        <f t="shared" si="0"/>
        <v>0</v>
      </c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04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61"/>
      <c r="FI42" s="61"/>
      <c r="FJ42" s="61"/>
      <c r="FK42" s="45"/>
    </row>
    <row r="43" spans="1:167" s="42" customFormat="1" ht="55.5" customHeight="1" hidden="1">
      <c r="A43" s="112" t="s">
        <v>350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4"/>
      <c r="AO43" s="114"/>
      <c r="AP43" s="114"/>
      <c r="AQ43" s="114"/>
      <c r="AR43" s="114"/>
      <c r="AS43" s="114"/>
      <c r="AT43" s="115" t="s">
        <v>349</v>
      </c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09">
        <f>BJ44</f>
        <v>0</v>
      </c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>
        <f>CF44+CF49</f>
        <v>0</v>
      </c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4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04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08">
        <f t="shared" si="0"/>
        <v>0</v>
      </c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04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61"/>
      <c r="FI43" s="61"/>
      <c r="FJ43" s="61"/>
      <c r="FK43" s="45"/>
    </row>
    <row r="44" spans="1:167" s="54" customFormat="1" ht="35.25" customHeight="1" hidden="1">
      <c r="A44" s="117" t="s">
        <v>346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4"/>
      <c r="AO44" s="114"/>
      <c r="AP44" s="114"/>
      <c r="AQ44" s="114"/>
      <c r="AR44" s="114"/>
      <c r="AS44" s="114"/>
      <c r="AT44" s="120" t="s">
        <v>348</v>
      </c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11">
        <v>0</v>
      </c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>
        <f>CF45+CF46+CF47+CF48</f>
        <v>0</v>
      </c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8">
        <f t="shared" si="0"/>
        <v>0</v>
      </c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33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5"/>
      <c r="FK44" s="59"/>
    </row>
    <row r="45" spans="1:167" s="54" customFormat="1" ht="37.5" customHeight="1" hidden="1">
      <c r="A45" s="117" t="s">
        <v>346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4"/>
      <c r="AO45" s="114"/>
      <c r="AP45" s="114"/>
      <c r="AQ45" s="114"/>
      <c r="AR45" s="114"/>
      <c r="AS45" s="114"/>
      <c r="AT45" s="120" t="s">
        <v>347</v>
      </c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11">
        <v>0</v>
      </c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>
        <v>0</v>
      </c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8">
        <f t="shared" si="0"/>
        <v>0</v>
      </c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33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5"/>
      <c r="FK45" s="59"/>
    </row>
    <row r="46" spans="1:167" s="54" customFormat="1" ht="37.5" customHeight="1" hidden="1">
      <c r="A46" s="117" t="s">
        <v>346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4"/>
      <c r="AO46" s="114"/>
      <c r="AP46" s="114"/>
      <c r="AQ46" s="114"/>
      <c r="AR46" s="114"/>
      <c r="AS46" s="114"/>
      <c r="AT46" s="120" t="s">
        <v>345</v>
      </c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11">
        <v>0</v>
      </c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>
        <v>0</v>
      </c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8">
        <f t="shared" si="0"/>
        <v>0</v>
      </c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33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5"/>
      <c r="FK46" s="59"/>
    </row>
    <row r="47" spans="1:167" s="54" customFormat="1" ht="37.5" customHeight="1" hidden="1">
      <c r="A47" s="117" t="s">
        <v>344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4"/>
      <c r="AO47" s="114"/>
      <c r="AP47" s="114"/>
      <c r="AQ47" s="114"/>
      <c r="AR47" s="114"/>
      <c r="AS47" s="114"/>
      <c r="AT47" s="120" t="s">
        <v>343</v>
      </c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11">
        <v>0</v>
      </c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>
        <v>0</v>
      </c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8">
        <f aca="true" t="shared" si="1" ref="EE47:EE78">CF47</f>
        <v>0</v>
      </c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33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5"/>
      <c r="FK47" s="59"/>
    </row>
    <row r="48" spans="1:167" s="54" customFormat="1" ht="37.5" customHeight="1" hidden="1">
      <c r="A48" s="117" t="s">
        <v>342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4"/>
      <c r="AO48" s="114"/>
      <c r="AP48" s="114"/>
      <c r="AQ48" s="114"/>
      <c r="AR48" s="114"/>
      <c r="AS48" s="114"/>
      <c r="AT48" s="120" t="s">
        <v>341</v>
      </c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11">
        <v>0</v>
      </c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>
        <v>0</v>
      </c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8">
        <f t="shared" si="1"/>
        <v>0</v>
      </c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33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5"/>
      <c r="FK48" s="59"/>
    </row>
    <row r="49" spans="1:167" s="54" customFormat="1" ht="54" customHeight="1" hidden="1">
      <c r="A49" s="117" t="s">
        <v>339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4"/>
      <c r="AO49" s="114"/>
      <c r="AP49" s="114"/>
      <c r="AQ49" s="114"/>
      <c r="AR49" s="114"/>
      <c r="AS49" s="114"/>
      <c r="AT49" s="120" t="s">
        <v>340</v>
      </c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11">
        <v>0</v>
      </c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>
        <v>0</v>
      </c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8">
        <f t="shared" si="1"/>
        <v>0</v>
      </c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33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5"/>
      <c r="FK49" s="59"/>
    </row>
    <row r="50" spans="1:167" s="54" customFormat="1" ht="56.25" customHeight="1" hidden="1">
      <c r="A50" s="121" t="s">
        <v>339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3"/>
      <c r="AN50" s="114"/>
      <c r="AO50" s="114"/>
      <c r="AP50" s="114"/>
      <c r="AQ50" s="114"/>
      <c r="AR50" s="114"/>
      <c r="AS50" s="114"/>
      <c r="AT50" s="120" t="s">
        <v>338</v>
      </c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11">
        <v>0</v>
      </c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>
        <v>0</v>
      </c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8">
        <f t="shared" si="1"/>
        <v>0</v>
      </c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33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5"/>
      <c r="FK50" s="59"/>
    </row>
    <row r="51" spans="1:167" s="54" customFormat="1" ht="75" customHeight="1" hidden="1">
      <c r="A51" s="117" t="s">
        <v>337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4"/>
      <c r="AO51" s="114"/>
      <c r="AP51" s="114"/>
      <c r="AQ51" s="114"/>
      <c r="AR51" s="114"/>
      <c r="AS51" s="114"/>
      <c r="AT51" s="120" t="s">
        <v>336</v>
      </c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11">
        <v>0</v>
      </c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>
        <v>0</v>
      </c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8">
        <f t="shared" si="1"/>
        <v>0</v>
      </c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33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5"/>
      <c r="FK51" s="59"/>
    </row>
    <row r="52" spans="1:167" s="54" customFormat="1" ht="38.25" customHeight="1" hidden="1">
      <c r="A52" s="112" t="s">
        <v>334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4"/>
      <c r="AO52" s="114"/>
      <c r="AP52" s="114"/>
      <c r="AQ52" s="114"/>
      <c r="AR52" s="114"/>
      <c r="AS52" s="114"/>
      <c r="AT52" s="115" t="s">
        <v>335</v>
      </c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09">
        <f>BJ53</f>
        <v>0</v>
      </c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>
        <f>CF53+CF54</f>
        <v>0</v>
      </c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32">
        <f t="shared" si="1"/>
        <v>0</v>
      </c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3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  <c r="FK52" s="59"/>
    </row>
    <row r="53" spans="1:167" s="54" customFormat="1" ht="38.25" customHeight="1" hidden="1">
      <c r="A53" s="117" t="s">
        <v>334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4"/>
      <c r="AO53" s="114"/>
      <c r="AP53" s="114"/>
      <c r="AQ53" s="114"/>
      <c r="AR53" s="114"/>
      <c r="AS53" s="114"/>
      <c r="AT53" s="120" t="s">
        <v>333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11">
        <v>0</v>
      </c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>
        <v>0</v>
      </c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8">
        <f t="shared" si="1"/>
        <v>0</v>
      </c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33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5"/>
      <c r="FK53" s="59"/>
    </row>
    <row r="54" spans="1:167" s="54" customFormat="1" ht="41.25" customHeight="1" hidden="1">
      <c r="A54" s="117" t="s">
        <v>334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4"/>
      <c r="AO54" s="114"/>
      <c r="AP54" s="114"/>
      <c r="AQ54" s="114"/>
      <c r="AR54" s="114"/>
      <c r="AS54" s="114"/>
      <c r="AT54" s="120" t="s">
        <v>333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11">
        <v>0</v>
      </c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>
        <v>0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8">
        <f t="shared" si="1"/>
        <v>0</v>
      </c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33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5"/>
      <c r="FK54" s="59"/>
    </row>
    <row r="55" spans="1:167" s="54" customFormat="1" ht="24.75" customHeight="1">
      <c r="A55" s="118" t="s">
        <v>330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4"/>
      <c r="AO55" s="114"/>
      <c r="AP55" s="114"/>
      <c r="AQ55" s="114"/>
      <c r="AR55" s="114"/>
      <c r="AS55" s="114"/>
      <c r="AT55" s="115" t="s">
        <v>332</v>
      </c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09">
        <f>BJ56</f>
        <v>0</v>
      </c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>
        <f>CF56</f>
        <v>39443</v>
      </c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32">
        <f t="shared" si="1"/>
        <v>39443</v>
      </c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3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5"/>
      <c r="FK55" s="59"/>
    </row>
    <row r="56" spans="1:167" s="54" customFormat="1" ht="30" customHeight="1">
      <c r="A56" s="125" t="s">
        <v>330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14"/>
      <c r="AO56" s="114"/>
      <c r="AP56" s="114"/>
      <c r="AQ56" s="114"/>
      <c r="AR56" s="114"/>
      <c r="AS56" s="114"/>
      <c r="AT56" s="120" t="s">
        <v>331</v>
      </c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11">
        <f>BJ57</f>
        <v>0</v>
      </c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>
        <f>CF57+CF58+CF59</f>
        <v>39443</v>
      </c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32">
        <f t="shared" si="1"/>
        <v>39443</v>
      </c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62"/>
      <c r="FI56" s="62"/>
      <c r="FJ56" s="62"/>
      <c r="FK56" s="59"/>
    </row>
    <row r="57" spans="1:167" s="54" customFormat="1" ht="27" customHeight="1">
      <c r="A57" s="125" t="s">
        <v>330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14"/>
      <c r="AO57" s="114"/>
      <c r="AP57" s="114"/>
      <c r="AQ57" s="114"/>
      <c r="AR57" s="114"/>
      <c r="AS57" s="114"/>
      <c r="AT57" s="120" t="s">
        <v>329</v>
      </c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11">
        <v>0</v>
      </c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>
        <v>39428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32">
        <f t="shared" si="1"/>
        <v>39428</v>
      </c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62"/>
      <c r="FI57" s="62"/>
      <c r="FJ57" s="62"/>
      <c r="FK57" s="59"/>
    </row>
    <row r="58" spans="1:167" s="54" customFormat="1" ht="24.75" customHeight="1">
      <c r="A58" s="125" t="s">
        <v>328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14"/>
      <c r="AO58" s="114"/>
      <c r="AP58" s="114"/>
      <c r="AQ58" s="114"/>
      <c r="AR58" s="114"/>
      <c r="AS58" s="114"/>
      <c r="AT58" s="120" t="s">
        <v>327</v>
      </c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11">
        <v>0</v>
      </c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>
        <v>15</v>
      </c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32">
        <f t="shared" si="1"/>
        <v>15</v>
      </c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62"/>
      <c r="FI58" s="62"/>
      <c r="FJ58" s="62"/>
      <c r="FK58" s="59"/>
    </row>
    <row r="59" spans="1:167" s="54" customFormat="1" ht="24.75" customHeight="1">
      <c r="A59" s="125" t="s">
        <v>326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14"/>
      <c r="AO59" s="114"/>
      <c r="AP59" s="114"/>
      <c r="AQ59" s="114"/>
      <c r="AR59" s="114"/>
      <c r="AS59" s="114"/>
      <c r="AT59" s="120" t="s">
        <v>325</v>
      </c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11">
        <v>0</v>
      </c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>
        <v>0</v>
      </c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32">
        <f t="shared" si="1"/>
        <v>0</v>
      </c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62"/>
      <c r="FI59" s="62"/>
      <c r="FJ59" s="62"/>
      <c r="FK59" s="59"/>
    </row>
    <row r="60" spans="1:167" s="42" customFormat="1" ht="26.25" customHeight="1">
      <c r="A60" s="119" t="s">
        <v>324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6"/>
      <c r="AO60" s="116"/>
      <c r="AP60" s="116"/>
      <c r="AQ60" s="116"/>
      <c r="AR60" s="116"/>
      <c r="AS60" s="116"/>
      <c r="AT60" s="115" t="s">
        <v>323</v>
      </c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89">
        <f>BJ61+BJ66</f>
        <v>1582900</v>
      </c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09">
        <f>CF61+CF66</f>
        <v>286847.78</v>
      </c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32">
        <f t="shared" si="1"/>
        <v>286847.78</v>
      </c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61"/>
      <c r="FI60" s="61"/>
      <c r="FJ60" s="61"/>
      <c r="FK60" s="45"/>
    </row>
    <row r="61" spans="1:167" s="42" customFormat="1" ht="27" customHeight="1">
      <c r="A61" s="119" t="s">
        <v>318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4"/>
      <c r="AO61" s="114"/>
      <c r="AP61" s="114"/>
      <c r="AQ61" s="114"/>
      <c r="AR61" s="114"/>
      <c r="AS61" s="114"/>
      <c r="AT61" s="115" t="s">
        <v>322</v>
      </c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09">
        <f>BJ62</f>
        <v>514000</v>
      </c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>
        <f>CF62</f>
        <v>13493.380000000001</v>
      </c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32">
        <f t="shared" si="1"/>
        <v>13493.380000000001</v>
      </c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61"/>
      <c r="FI61" s="61"/>
      <c r="FJ61" s="61"/>
      <c r="FK61" s="45"/>
    </row>
    <row r="62" spans="1:167" s="54" customFormat="1" ht="40.5" customHeight="1">
      <c r="A62" s="112" t="s">
        <v>321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4"/>
      <c r="AO62" s="114"/>
      <c r="AP62" s="114"/>
      <c r="AQ62" s="114"/>
      <c r="AR62" s="114"/>
      <c r="AS62" s="114"/>
      <c r="AT62" s="115" t="s">
        <v>320</v>
      </c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09">
        <v>514000</v>
      </c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>
        <f>CF63+CF64</f>
        <v>13493.380000000001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32">
        <f t="shared" si="1"/>
        <v>13493.380000000001</v>
      </c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3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5"/>
      <c r="FK62" s="59"/>
    </row>
    <row r="63" spans="1:167" s="42" customFormat="1" ht="27.75" customHeight="1">
      <c r="A63" s="126" t="s">
        <v>318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16"/>
      <c r="AO63" s="116"/>
      <c r="AP63" s="116"/>
      <c r="AQ63" s="116"/>
      <c r="AR63" s="116"/>
      <c r="AS63" s="116"/>
      <c r="AT63" s="120" t="s">
        <v>319</v>
      </c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11">
        <v>0</v>
      </c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>
        <v>12355.27</v>
      </c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8">
        <f t="shared" si="1"/>
        <v>12355.27</v>
      </c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5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7"/>
      <c r="FK63" s="45"/>
    </row>
    <row r="64" spans="1:167" s="42" customFormat="1" ht="27.75" customHeight="1">
      <c r="A64" s="126" t="s">
        <v>318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16"/>
      <c r="AO64" s="116"/>
      <c r="AP64" s="116"/>
      <c r="AQ64" s="116"/>
      <c r="AR64" s="116"/>
      <c r="AS64" s="116"/>
      <c r="AT64" s="120" t="s">
        <v>315</v>
      </c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11">
        <v>0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>
        <f>CF65</f>
        <v>1138.11</v>
      </c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8">
        <f t="shared" si="1"/>
        <v>1138.11</v>
      </c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5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7"/>
      <c r="FK64" s="45"/>
    </row>
    <row r="65" spans="1:167" s="42" customFormat="1" ht="24.75" customHeight="1">
      <c r="A65" s="126" t="s">
        <v>317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16"/>
      <c r="AO65" s="116"/>
      <c r="AP65" s="116"/>
      <c r="AQ65" s="116"/>
      <c r="AR65" s="116"/>
      <c r="AS65" s="116"/>
      <c r="AT65" s="120" t="s">
        <v>316</v>
      </c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11">
        <v>0</v>
      </c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>
        <v>1138.11</v>
      </c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8">
        <f t="shared" si="1"/>
        <v>1138.11</v>
      </c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5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7"/>
      <c r="FK65" s="45"/>
    </row>
    <row r="66" spans="1:167" s="54" customFormat="1" ht="25.5" customHeight="1">
      <c r="A66" s="119" t="s">
        <v>314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4"/>
      <c r="AO66" s="114"/>
      <c r="AP66" s="114"/>
      <c r="AQ66" s="114"/>
      <c r="AR66" s="114"/>
      <c r="AS66" s="114"/>
      <c r="AT66" s="115" t="s">
        <v>313</v>
      </c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09">
        <f>BJ68+BJ73</f>
        <v>1068900</v>
      </c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>
        <f>CF68+CF72</f>
        <v>273354.4</v>
      </c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32">
        <f t="shared" si="1"/>
        <v>273354.4</v>
      </c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3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5"/>
      <c r="FK66" s="59"/>
    </row>
    <row r="67" spans="1:167" s="54" customFormat="1" ht="21.75" customHeight="1">
      <c r="A67" s="119" t="s">
        <v>312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4"/>
      <c r="AO67" s="114"/>
      <c r="AP67" s="114"/>
      <c r="AQ67" s="114"/>
      <c r="AR67" s="114"/>
      <c r="AS67" s="114"/>
      <c r="AT67" s="115" t="s">
        <v>311</v>
      </c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09">
        <f>BJ68</f>
        <v>124100</v>
      </c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>
        <f>CF68</f>
        <v>266226.06</v>
      </c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32">
        <f t="shared" si="1"/>
        <v>266226.06</v>
      </c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62"/>
      <c r="FI67" s="62"/>
      <c r="FJ67" s="62"/>
      <c r="FK67" s="59"/>
    </row>
    <row r="68" spans="1:167" s="54" customFormat="1" ht="24.75" customHeight="1">
      <c r="A68" s="119" t="s">
        <v>309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4"/>
      <c r="AO68" s="114"/>
      <c r="AP68" s="114"/>
      <c r="AQ68" s="114"/>
      <c r="AR68" s="114"/>
      <c r="AS68" s="114"/>
      <c r="AT68" s="115" t="s">
        <v>310</v>
      </c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09">
        <v>124100</v>
      </c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>
        <f>CF69+CF70+CF71</f>
        <v>266226.06</v>
      </c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32">
        <f t="shared" si="1"/>
        <v>266226.06</v>
      </c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3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5"/>
      <c r="FK68" s="59"/>
    </row>
    <row r="69" spans="1:167" s="42" customFormat="1" ht="23.25" customHeight="1">
      <c r="A69" s="126" t="s">
        <v>309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16"/>
      <c r="AO69" s="116"/>
      <c r="AP69" s="116"/>
      <c r="AQ69" s="116"/>
      <c r="AR69" s="116"/>
      <c r="AS69" s="116"/>
      <c r="AT69" s="120" t="s">
        <v>308</v>
      </c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11">
        <v>0</v>
      </c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>
        <v>260191.75</v>
      </c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8">
        <f t="shared" si="1"/>
        <v>260191.75</v>
      </c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5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7"/>
      <c r="FK69" s="45"/>
    </row>
    <row r="70" spans="1:167" s="42" customFormat="1" ht="26.25" customHeight="1">
      <c r="A70" s="126" t="s">
        <v>306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16"/>
      <c r="AO70" s="116"/>
      <c r="AP70" s="116"/>
      <c r="AQ70" s="116"/>
      <c r="AR70" s="116"/>
      <c r="AS70" s="116"/>
      <c r="AT70" s="120" t="s">
        <v>307</v>
      </c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11">
        <v>0</v>
      </c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>
        <v>5966.31</v>
      </c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8">
        <f t="shared" si="1"/>
        <v>5966.31</v>
      </c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5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7"/>
      <c r="FK70" s="45"/>
    </row>
    <row r="71" spans="1:167" s="42" customFormat="1" ht="25.5" customHeight="1">
      <c r="A71" s="126" t="s">
        <v>306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16"/>
      <c r="AO71" s="116"/>
      <c r="AP71" s="116"/>
      <c r="AQ71" s="116"/>
      <c r="AR71" s="116"/>
      <c r="AS71" s="116"/>
      <c r="AT71" s="120" t="s">
        <v>305</v>
      </c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11">
        <v>0</v>
      </c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>
        <v>68</v>
      </c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8">
        <f t="shared" si="1"/>
        <v>68</v>
      </c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5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7"/>
      <c r="FK71" s="45"/>
    </row>
    <row r="72" spans="1:167" s="42" customFormat="1" ht="23.25" customHeight="1">
      <c r="A72" s="119" t="s">
        <v>302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6"/>
      <c r="AO72" s="116"/>
      <c r="AP72" s="116"/>
      <c r="AQ72" s="116"/>
      <c r="AR72" s="116"/>
      <c r="AS72" s="116"/>
      <c r="AT72" s="115" t="s">
        <v>304</v>
      </c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09">
        <f>BJ73</f>
        <v>944800</v>
      </c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>
        <f>CF73</f>
        <v>7128.34</v>
      </c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32">
        <f t="shared" si="1"/>
        <v>7128.34</v>
      </c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61"/>
      <c r="FI72" s="61"/>
      <c r="FJ72" s="61"/>
      <c r="FK72" s="45"/>
    </row>
    <row r="73" spans="1:167" s="54" customFormat="1" ht="23.25" customHeight="1">
      <c r="A73" s="119" t="s">
        <v>302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4"/>
      <c r="AO73" s="114"/>
      <c r="AP73" s="114"/>
      <c r="AQ73" s="114"/>
      <c r="AR73" s="114"/>
      <c r="AS73" s="114"/>
      <c r="AT73" s="115" t="s">
        <v>303</v>
      </c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09">
        <v>944800</v>
      </c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>
        <f>CF74+CF75</f>
        <v>7128.34</v>
      </c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32">
        <f t="shared" si="1"/>
        <v>7128.34</v>
      </c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3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5"/>
      <c r="FK73" s="59"/>
    </row>
    <row r="74" spans="1:167" s="42" customFormat="1" ht="25.5" customHeight="1">
      <c r="A74" s="126" t="s">
        <v>302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16"/>
      <c r="AO74" s="116"/>
      <c r="AP74" s="116"/>
      <c r="AQ74" s="116"/>
      <c r="AR74" s="116"/>
      <c r="AS74" s="116"/>
      <c r="AT74" s="120" t="s">
        <v>301</v>
      </c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11">
        <v>0</v>
      </c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>
        <v>6844.39</v>
      </c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8">
        <f t="shared" si="1"/>
        <v>6844.39</v>
      </c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5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7"/>
      <c r="FK74" s="45"/>
    </row>
    <row r="75" spans="1:167" s="42" customFormat="1" ht="24.75" customHeight="1">
      <c r="A75" s="126" t="s">
        <v>300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16"/>
      <c r="AO75" s="116"/>
      <c r="AP75" s="116"/>
      <c r="AQ75" s="116"/>
      <c r="AR75" s="116"/>
      <c r="AS75" s="116"/>
      <c r="AT75" s="120" t="s">
        <v>299</v>
      </c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11">
        <v>0</v>
      </c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>
        <v>283.95</v>
      </c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8">
        <f t="shared" si="1"/>
        <v>283.95</v>
      </c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5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7"/>
      <c r="FK75" s="45"/>
    </row>
    <row r="76" spans="1:167" s="54" customFormat="1" ht="22.5" customHeight="1">
      <c r="A76" s="119" t="s">
        <v>298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4"/>
      <c r="AO76" s="114"/>
      <c r="AP76" s="114"/>
      <c r="AQ76" s="114"/>
      <c r="AR76" s="114"/>
      <c r="AS76" s="114"/>
      <c r="AT76" s="115" t="s">
        <v>297</v>
      </c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09">
        <f>BJ77</f>
        <v>30200</v>
      </c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>
        <f>CF77</f>
        <v>2950</v>
      </c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32">
        <f t="shared" si="1"/>
        <v>2950</v>
      </c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3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5"/>
      <c r="FK76" s="59"/>
    </row>
    <row r="77" spans="1:167" s="54" customFormat="1" ht="57.75" customHeight="1">
      <c r="A77" s="117" t="s">
        <v>296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6"/>
      <c r="AO77" s="116"/>
      <c r="AP77" s="116"/>
      <c r="AQ77" s="116"/>
      <c r="AR77" s="116"/>
      <c r="AS77" s="116"/>
      <c r="AT77" s="120" t="s">
        <v>295</v>
      </c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11">
        <f>BJ78</f>
        <v>30200</v>
      </c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>
        <f>CF78</f>
        <v>2950</v>
      </c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08">
        <f t="shared" si="1"/>
        <v>2950</v>
      </c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33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5"/>
      <c r="FI77" s="62"/>
      <c r="FJ77" s="62"/>
      <c r="FK77" s="59"/>
    </row>
    <row r="78" spans="1:167" s="54" customFormat="1" ht="80.25" customHeight="1">
      <c r="A78" s="125" t="s">
        <v>293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16"/>
      <c r="AO78" s="116"/>
      <c r="AP78" s="116"/>
      <c r="AQ78" s="116"/>
      <c r="AR78" s="116"/>
      <c r="AS78" s="116"/>
      <c r="AT78" s="120" t="s">
        <v>294</v>
      </c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11">
        <v>30200</v>
      </c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>
        <f>CF79</f>
        <v>2950</v>
      </c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08">
        <f t="shared" si="1"/>
        <v>2950</v>
      </c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33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5"/>
      <c r="FI78" s="62"/>
      <c r="FJ78" s="62"/>
      <c r="FK78" s="59"/>
    </row>
    <row r="79" spans="1:167" s="54" customFormat="1" ht="75" customHeight="1">
      <c r="A79" s="125" t="s">
        <v>293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16"/>
      <c r="AO79" s="116"/>
      <c r="AP79" s="116"/>
      <c r="AQ79" s="116"/>
      <c r="AR79" s="116"/>
      <c r="AS79" s="116"/>
      <c r="AT79" s="120" t="s">
        <v>292</v>
      </c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11">
        <v>0</v>
      </c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>
        <v>2950</v>
      </c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10"/>
      <c r="DX79" s="110"/>
      <c r="DY79" s="110"/>
      <c r="DZ79" s="110"/>
      <c r="EA79" s="110"/>
      <c r="EB79" s="110"/>
      <c r="EC79" s="110"/>
      <c r="ED79" s="110"/>
      <c r="EE79" s="108">
        <f aca="true" t="shared" si="2" ref="EE79:EE94">CF79</f>
        <v>2950</v>
      </c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33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5"/>
      <c r="FI79" s="62"/>
      <c r="FJ79" s="62"/>
      <c r="FK79" s="59"/>
    </row>
    <row r="80" spans="1:167" s="42" customFormat="1" ht="42.75" customHeight="1" hidden="1">
      <c r="A80" s="118" t="s">
        <v>291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6"/>
      <c r="AO80" s="116"/>
      <c r="AP80" s="116"/>
      <c r="AQ80" s="116"/>
      <c r="AR80" s="116"/>
      <c r="AS80" s="116"/>
      <c r="AT80" s="115" t="s">
        <v>290</v>
      </c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09">
        <v>0</v>
      </c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>
        <f>CF81</f>
        <v>0</v>
      </c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32">
        <f t="shared" si="2"/>
        <v>0</v>
      </c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61"/>
      <c r="FI80" s="61"/>
      <c r="FJ80" s="61"/>
      <c r="FK80" s="45"/>
    </row>
    <row r="81" spans="1:167" s="54" customFormat="1" ht="26.25" customHeight="1" hidden="1">
      <c r="A81" s="119" t="s">
        <v>289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4"/>
      <c r="AO81" s="114"/>
      <c r="AP81" s="114"/>
      <c r="AQ81" s="114"/>
      <c r="AR81" s="114"/>
      <c r="AS81" s="114"/>
      <c r="AT81" s="115" t="s">
        <v>288</v>
      </c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09">
        <v>0</v>
      </c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>
        <f>CF83</f>
        <v>0</v>
      </c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32">
        <f t="shared" si="2"/>
        <v>0</v>
      </c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3"/>
      <c r="EU81" s="134"/>
      <c r="EV81" s="134"/>
      <c r="EW81" s="134"/>
      <c r="EX81" s="134"/>
      <c r="EY81" s="134"/>
      <c r="EZ81" s="134"/>
      <c r="FA81" s="134"/>
      <c r="FB81" s="134"/>
      <c r="FC81" s="134"/>
      <c r="FD81" s="134"/>
      <c r="FE81" s="134"/>
      <c r="FF81" s="134"/>
      <c r="FG81" s="134"/>
      <c r="FH81" s="134"/>
      <c r="FI81" s="134"/>
      <c r="FJ81" s="135"/>
      <c r="FK81" s="59"/>
    </row>
    <row r="82" spans="1:167" s="54" customFormat="1" ht="36" customHeight="1" hidden="1">
      <c r="A82" s="112" t="s">
        <v>287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4"/>
      <c r="AO82" s="114"/>
      <c r="AP82" s="114"/>
      <c r="AQ82" s="114"/>
      <c r="AR82" s="114"/>
      <c r="AS82" s="114"/>
      <c r="AT82" s="115" t="s">
        <v>286</v>
      </c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09">
        <v>0</v>
      </c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>
        <f>CF83</f>
        <v>0</v>
      </c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32">
        <f t="shared" si="2"/>
        <v>0</v>
      </c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62"/>
      <c r="FI82" s="62"/>
      <c r="FJ82" s="62"/>
      <c r="FK82" s="59"/>
    </row>
    <row r="83" spans="1:167" s="54" customFormat="1" ht="24.75" customHeight="1" hidden="1">
      <c r="A83" s="119" t="s">
        <v>284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4"/>
      <c r="AO83" s="114"/>
      <c r="AP83" s="114"/>
      <c r="AQ83" s="114"/>
      <c r="AR83" s="114"/>
      <c r="AS83" s="114"/>
      <c r="AT83" s="115" t="s">
        <v>285</v>
      </c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09">
        <v>0</v>
      </c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>
        <f>CF84</f>
        <v>0</v>
      </c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32">
        <f t="shared" si="2"/>
        <v>0</v>
      </c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62"/>
      <c r="FI83" s="62"/>
      <c r="FJ83" s="62"/>
      <c r="FK83" s="59"/>
    </row>
    <row r="84" spans="1:167" s="42" customFormat="1" ht="26.25" customHeight="1" hidden="1">
      <c r="A84" s="126" t="s">
        <v>284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16"/>
      <c r="AO84" s="116"/>
      <c r="AP84" s="116"/>
      <c r="AQ84" s="116"/>
      <c r="AR84" s="116"/>
      <c r="AS84" s="116"/>
      <c r="AT84" s="120" t="s">
        <v>283</v>
      </c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11">
        <v>0</v>
      </c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>
        <v>0</v>
      </c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8">
        <f t="shared" si="2"/>
        <v>0</v>
      </c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5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7"/>
      <c r="FK84" s="45"/>
    </row>
    <row r="85" spans="1:167" s="42" customFormat="1" ht="36.75" customHeight="1" hidden="1">
      <c r="A85" s="112" t="s">
        <v>282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4"/>
      <c r="AO85" s="114"/>
      <c r="AP85" s="114"/>
      <c r="AQ85" s="114"/>
      <c r="AR85" s="114"/>
      <c r="AS85" s="114"/>
      <c r="AT85" s="115" t="s">
        <v>281</v>
      </c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09">
        <f>BJ86</f>
        <v>0</v>
      </c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>
        <f>CF86+CF88</f>
        <v>0</v>
      </c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32">
        <f t="shared" si="2"/>
        <v>0</v>
      </c>
      <c r="EF85" s="132"/>
      <c r="EG85" s="132"/>
      <c r="EH85" s="132"/>
      <c r="EI85" s="132"/>
      <c r="EJ85" s="132"/>
      <c r="EK85" s="132"/>
      <c r="EL85" s="132"/>
      <c r="EM85" s="132"/>
      <c r="EN85" s="132"/>
      <c r="EO85" s="132"/>
      <c r="EP85" s="132"/>
      <c r="EQ85" s="132"/>
      <c r="ER85" s="132"/>
      <c r="ES85" s="132"/>
      <c r="ET85" s="133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5"/>
      <c r="FK85" s="45"/>
    </row>
    <row r="86" spans="1:167" s="56" customFormat="1" ht="72.75" customHeight="1" hidden="1">
      <c r="A86" s="117" t="s">
        <v>280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6"/>
      <c r="AO86" s="116"/>
      <c r="AP86" s="116"/>
      <c r="AQ86" s="116"/>
      <c r="AR86" s="116"/>
      <c r="AS86" s="116"/>
      <c r="AT86" s="120" t="s">
        <v>279</v>
      </c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11">
        <f>BJ87</f>
        <v>0</v>
      </c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>
        <f>CF87</f>
        <v>0</v>
      </c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8">
        <f t="shared" si="2"/>
        <v>0</v>
      </c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5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7"/>
      <c r="FK86" s="60"/>
    </row>
    <row r="87" spans="1:167" s="56" customFormat="1" ht="57.75" customHeight="1" hidden="1">
      <c r="A87" s="117" t="s">
        <v>278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6"/>
      <c r="AO87" s="116"/>
      <c r="AP87" s="116"/>
      <c r="AQ87" s="116"/>
      <c r="AR87" s="116"/>
      <c r="AS87" s="116"/>
      <c r="AT87" s="120" t="s">
        <v>277</v>
      </c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11">
        <v>0</v>
      </c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>
        <v>0</v>
      </c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8">
        <f t="shared" si="2"/>
        <v>0</v>
      </c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5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7"/>
      <c r="FK87" s="60"/>
    </row>
    <row r="88" spans="1:176" s="56" customFormat="1" ht="39" customHeight="1" hidden="1">
      <c r="A88" s="122" t="s">
        <v>276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3"/>
      <c r="AL88" s="57"/>
      <c r="AM88" s="57"/>
      <c r="AN88" s="55"/>
      <c r="AO88" s="55"/>
      <c r="AP88" s="55"/>
      <c r="AQ88" s="55"/>
      <c r="AR88" s="55"/>
      <c r="AS88" s="55"/>
      <c r="AT88" s="120" t="s">
        <v>275</v>
      </c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11">
        <f>BJ89</f>
        <v>0</v>
      </c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>
        <f>CF89</f>
        <v>0</v>
      </c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8">
        <f t="shared" si="2"/>
        <v>0</v>
      </c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33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5"/>
      <c r="FK88" s="64"/>
      <c r="FL88" s="58"/>
      <c r="FM88" s="58"/>
      <c r="FN88" s="58"/>
      <c r="FO88" s="58"/>
      <c r="FP88" s="58"/>
      <c r="FQ88" s="58"/>
      <c r="FR88" s="58"/>
      <c r="FS88" s="58"/>
      <c r="FT88" s="58"/>
    </row>
    <row r="89" spans="1:176" s="56" customFormat="1" ht="40.5" customHeight="1" hidden="1">
      <c r="A89" s="130" t="s">
        <v>274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1"/>
      <c r="AL89" s="57"/>
      <c r="AM89" s="57"/>
      <c r="AN89" s="55"/>
      <c r="AO89" s="55"/>
      <c r="AP89" s="55"/>
      <c r="AQ89" s="55"/>
      <c r="AR89" s="55"/>
      <c r="AS89" s="55"/>
      <c r="AT89" s="120" t="s">
        <v>273</v>
      </c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11">
        <v>0</v>
      </c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>
        <v>0</v>
      </c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8">
        <f t="shared" si="2"/>
        <v>0</v>
      </c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33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5"/>
      <c r="FK89" s="64"/>
      <c r="FL89" s="58"/>
      <c r="FM89" s="58"/>
      <c r="FN89" s="58"/>
      <c r="FO89" s="58"/>
      <c r="FP89" s="58"/>
      <c r="FQ89" s="58"/>
      <c r="FR89" s="58"/>
      <c r="FS89" s="58"/>
      <c r="FT89" s="58"/>
    </row>
    <row r="90" spans="1:167" s="42" customFormat="1" ht="26.25" customHeight="1">
      <c r="A90" s="112" t="s">
        <v>272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4"/>
      <c r="AO90" s="114"/>
      <c r="AP90" s="114"/>
      <c r="AQ90" s="114"/>
      <c r="AR90" s="114"/>
      <c r="AS90" s="114"/>
      <c r="AT90" s="115" t="s">
        <v>271</v>
      </c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09">
        <f>BJ93</f>
        <v>600</v>
      </c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>
        <f>CF93+CF91</f>
        <v>0</v>
      </c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32">
        <f t="shared" si="2"/>
        <v>0</v>
      </c>
      <c r="EF90" s="132"/>
      <c r="EG90" s="132"/>
      <c r="EH90" s="132"/>
      <c r="EI90" s="132"/>
      <c r="EJ90" s="132"/>
      <c r="EK90" s="132"/>
      <c r="EL90" s="132"/>
      <c r="EM90" s="132"/>
      <c r="EN90" s="132"/>
      <c r="EO90" s="132"/>
      <c r="EP90" s="132"/>
      <c r="EQ90" s="132"/>
      <c r="ER90" s="132"/>
      <c r="ES90" s="132"/>
      <c r="ET90" s="133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5"/>
      <c r="FK90" s="45"/>
    </row>
    <row r="91" spans="1:176" s="56" customFormat="1" ht="56.25" customHeight="1">
      <c r="A91" s="122" t="s">
        <v>270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3"/>
      <c r="AL91" s="57"/>
      <c r="AM91" s="57"/>
      <c r="AN91" s="55"/>
      <c r="AO91" s="55"/>
      <c r="AP91" s="55"/>
      <c r="AQ91" s="55"/>
      <c r="AR91" s="55"/>
      <c r="AS91" s="55"/>
      <c r="AT91" s="120" t="s">
        <v>269</v>
      </c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11">
        <f>BJ92</f>
        <v>0</v>
      </c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>
        <f>CF92</f>
        <v>0</v>
      </c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8">
        <f t="shared" si="2"/>
        <v>0</v>
      </c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33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5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67" s="56" customFormat="1" ht="55.5" customHeight="1">
      <c r="A92" s="117" t="s">
        <v>268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6"/>
      <c r="AO92" s="116"/>
      <c r="AP92" s="116"/>
      <c r="AQ92" s="116"/>
      <c r="AR92" s="116"/>
      <c r="AS92" s="116"/>
      <c r="AT92" s="120" t="s">
        <v>267</v>
      </c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11">
        <v>0</v>
      </c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>
        <v>0</v>
      </c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8">
        <f t="shared" si="2"/>
        <v>0</v>
      </c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5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7"/>
      <c r="FK92" s="60"/>
    </row>
    <row r="93" spans="1:176" s="56" customFormat="1" ht="39" customHeight="1">
      <c r="A93" s="122" t="s">
        <v>266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3"/>
      <c r="AL93" s="57"/>
      <c r="AM93" s="57"/>
      <c r="AN93" s="55"/>
      <c r="AO93" s="55"/>
      <c r="AP93" s="55"/>
      <c r="AQ93" s="55"/>
      <c r="AR93" s="55"/>
      <c r="AS93" s="55"/>
      <c r="AT93" s="120" t="s">
        <v>265</v>
      </c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11">
        <f>BJ94</f>
        <v>600</v>
      </c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>
        <f>CF94</f>
        <v>0</v>
      </c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8">
        <f t="shared" si="2"/>
        <v>0</v>
      </c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33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5"/>
      <c r="FK93" s="64"/>
      <c r="FL93" s="58"/>
      <c r="FM93" s="58"/>
      <c r="FN93" s="58"/>
      <c r="FO93" s="58"/>
      <c r="FP93" s="58"/>
      <c r="FQ93" s="58"/>
      <c r="FR93" s="58"/>
      <c r="FS93" s="58"/>
      <c r="FT93" s="58"/>
    </row>
    <row r="94" spans="1:167" s="42" customFormat="1" ht="39.75" customHeight="1">
      <c r="A94" s="117" t="s">
        <v>264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6"/>
      <c r="AO94" s="116"/>
      <c r="AP94" s="116"/>
      <c r="AQ94" s="116"/>
      <c r="AR94" s="116"/>
      <c r="AS94" s="116"/>
      <c r="AT94" s="120" t="s">
        <v>263</v>
      </c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11">
        <v>600</v>
      </c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>
        <v>0</v>
      </c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8">
        <f t="shared" si="2"/>
        <v>0</v>
      </c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5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6"/>
      <c r="FF94" s="106"/>
      <c r="FG94" s="106"/>
      <c r="FH94" s="106"/>
      <c r="FI94" s="106"/>
      <c r="FJ94" s="107"/>
      <c r="FK94" s="45"/>
    </row>
    <row r="95" spans="1:167" s="42" customFormat="1" ht="30.75" customHeight="1" hidden="1">
      <c r="A95" s="119" t="s">
        <v>262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4"/>
      <c r="AO95" s="114"/>
      <c r="AP95" s="114"/>
      <c r="AQ95" s="114"/>
      <c r="AR95" s="114"/>
      <c r="AS95" s="114"/>
      <c r="AT95" s="115" t="s">
        <v>261</v>
      </c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09">
        <f>BJ97</f>
        <v>0</v>
      </c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>
        <f>CF97</f>
        <v>0</v>
      </c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10"/>
      <c r="DX95" s="110"/>
      <c r="DY95" s="110"/>
      <c r="DZ95" s="110"/>
      <c r="EA95" s="110"/>
      <c r="EB95" s="110"/>
      <c r="EC95" s="110"/>
      <c r="ED95" s="110"/>
      <c r="EE95" s="132">
        <f>EE97</f>
        <v>0</v>
      </c>
      <c r="EF95" s="132"/>
      <c r="EG95" s="132"/>
      <c r="EH95" s="132"/>
      <c r="EI95" s="132"/>
      <c r="EJ95" s="132"/>
      <c r="EK95" s="132"/>
      <c r="EL95" s="132"/>
      <c r="EM95" s="132"/>
      <c r="EN95" s="132"/>
      <c r="EO95" s="132"/>
      <c r="EP95" s="132"/>
      <c r="EQ95" s="132"/>
      <c r="ER95" s="132"/>
      <c r="ES95" s="132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61"/>
      <c r="FI95" s="61"/>
      <c r="FJ95" s="61"/>
      <c r="FK95" s="45"/>
    </row>
    <row r="96" spans="1:167" s="42" customFormat="1" ht="27" customHeight="1" hidden="1">
      <c r="A96" s="126" t="s">
        <v>260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14"/>
      <c r="AO96" s="114"/>
      <c r="AP96" s="114"/>
      <c r="AQ96" s="114"/>
      <c r="AR96" s="114"/>
      <c r="AS96" s="114"/>
      <c r="AT96" s="115" t="s">
        <v>259</v>
      </c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09">
        <v>0</v>
      </c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>
        <f>CF97</f>
        <v>0</v>
      </c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/>
      <c r="DY96" s="110"/>
      <c r="DZ96" s="110"/>
      <c r="EA96" s="110"/>
      <c r="EB96" s="110"/>
      <c r="EC96" s="110"/>
      <c r="ED96" s="110"/>
      <c r="EE96" s="132">
        <f aca="true" t="shared" si="3" ref="EE96:EE112">CF96</f>
        <v>0</v>
      </c>
      <c r="EF96" s="132"/>
      <c r="EG96" s="132"/>
      <c r="EH96" s="132"/>
      <c r="EI96" s="132"/>
      <c r="EJ96" s="132"/>
      <c r="EK96" s="132"/>
      <c r="EL96" s="132"/>
      <c r="EM96" s="132"/>
      <c r="EN96" s="132"/>
      <c r="EO96" s="132"/>
      <c r="EP96" s="132"/>
      <c r="EQ96" s="132"/>
      <c r="ER96" s="132"/>
      <c r="ES96" s="132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45"/>
    </row>
    <row r="97" spans="1:167" s="54" customFormat="1" ht="23.25" customHeight="1" hidden="1">
      <c r="A97" s="117" t="s">
        <v>258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6"/>
      <c r="AO97" s="116"/>
      <c r="AP97" s="116"/>
      <c r="AQ97" s="116"/>
      <c r="AR97" s="116"/>
      <c r="AS97" s="116"/>
      <c r="AT97" s="120" t="s">
        <v>257</v>
      </c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11">
        <v>0</v>
      </c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>
        <v>0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8">
        <f t="shared" si="3"/>
        <v>0</v>
      </c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59"/>
    </row>
    <row r="98" spans="1:167" s="54" customFormat="1" ht="28.5" customHeight="1">
      <c r="A98" s="112" t="s">
        <v>256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4"/>
      <c r="AO98" s="114"/>
      <c r="AP98" s="114"/>
      <c r="AQ98" s="114"/>
      <c r="AR98" s="114"/>
      <c r="AS98" s="114"/>
      <c r="AT98" s="115" t="s">
        <v>255</v>
      </c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09">
        <f>BJ99</f>
        <v>5197800</v>
      </c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>
        <f>CF99</f>
        <v>1627728</v>
      </c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110"/>
      <c r="DW98" s="110"/>
      <c r="DX98" s="110"/>
      <c r="DY98" s="110"/>
      <c r="DZ98" s="110"/>
      <c r="EA98" s="110"/>
      <c r="EB98" s="110"/>
      <c r="EC98" s="110"/>
      <c r="ED98" s="110"/>
      <c r="EE98" s="132">
        <f t="shared" si="3"/>
        <v>1627728</v>
      </c>
      <c r="EF98" s="132"/>
      <c r="EG98" s="132"/>
      <c r="EH98" s="132"/>
      <c r="EI98" s="132"/>
      <c r="EJ98" s="132"/>
      <c r="EK98" s="132"/>
      <c r="EL98" s="132"/>
      <c r="EM98" s="132"/>
      <c r="EN98" s="132"/>
      <c r="EO98" s="132"/>
      <c r="EP98" s="132"/>
      <c r="EQ98" s="132"/>
      <c r="ER98" s="132"/>
      <c r="ES98" s="132"/>
      <c r="ET98" s="133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5"/>
      <c r="FK98" s="59"/>
    </row>
    <row r="99" spans="1:256" s="54" customFormat="1" ht="36.75" customHeight="1">
      <c r="A99" s="112" t="s">
        <v>254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4"/>
      <c r="AO99" s="114"/>
      <c r="AP99" s="114"/>
      <c r="AQ99" s="114"/>
      <c r="AR99" s="114"/>
      <c r="AS99" s="114"/>
      <c r="AT99" s="115" t="s">
        <v>253</v>
      </c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09">
        <f>BJ100+BJ103+BJ108</f>
        <v>5197800</v>
      </c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>
        <f>CF100+CF103+CF108</f>
        <v>1627728</v>
      </c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10"/>
      <c r="DX99" s="110"/>
      <c r="DY99" s="110"/>
      <c r="DZ99" s="110"/>
      <c r="EA99" s="110"/>
      <c r="EB99" s="110"/>
      <c r="EC99" s="110"/>
      <c r="ED99" s="110"/>
      <c r="EE99" s="132">
        <f t="shared" si="3"/>
        <v>1627728</v>
      </c>
      <c r="EF99" s="132"/>
      <c r="EG99" s="132"/>
      <c r="EH99" s="132"/>
      <c r="EI99" s="132"/>
      <c r="EJ99" s="132"/>
      <c r="EK99" s="132"/>
      <c r="EL99" s="132"/>
      <c r="EM99" s="132"/>
      <c r="EN99" s="132"/>
      <c r="EO99" s="132"/>
      <c r="EP99" s="132"/>
      <c r="EQ99" s="132"/>
      <c r="ER99" s="132"/>
      <c r="ES99" s="132"/>
      <c r="ET99" s="133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5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  <c r="IV99" s="59"/>
    </row>
    <row r="100" spans="1:256" s="54" customFormat="1" ht="42" customHeight="1">
      <c r="A100" s="112" t="s">
        <v>252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4"/>
      <c r="AO100" s="114"/>
      <c r="AP100" s="114"/>
      <c r="AQ100" s="114"/>
      <c r="AR100" s="114"/>
      <c r="AS100" s="114"/>
      <c r="AT100" s="115" t="s">
        <v>251</v>
      </c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09">
        <f>BJ102</f>
        <v>5022800</v>
      </c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>
        <f>CF102</f>
        <v>1471700</v>
      </c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32">
        <f t="shared" si="3"/>
        <v>1471700</v>
      </c>
      <c r="EF100" s="132"/>
      <c r="EG100" s="132"/>
      <c r="EH100" s="132"/>
      <c r="EI100" s="132"/>
      <c r="EJ100" s="132"/>
      <c r="EK100" s="132"/>
      <c r="EL100" s="132"/>
      <c r="EM100" s="132"/>
      <c r="EN100" s="132"/>
      <c r="EO100" s="132"/>
      <c r="EP100" s="132"/>
      <c r="EQ100" s="132"/>
      <c r="ER100" s="132"/>
      <c r="ES100" s="132"/>
      <c r="ET100" s="133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5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s="42" customFormat="1" ht="26.25" customHeight="1">
      <c r="A101" s="117" t="s">
        <v>250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6"/>
      <c r="AO101" s="116"/>
      <c r="AP101" s="116"/>
      <c r="AQ101" s="116"/>
      <c r="AR101" s="116"/>
      <c r="AS101" s="116"/>
      <c r="AT101" s="120" t="s">
        <v>249</v>
      </c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11">
        <f>BJ102</f>
        <v>5022800</v>
      </c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>
        <f>CF102</f>
        <v>1471700</v>
      </c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04" t="s">
        <v>235</v>
      </c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8">
        <f t="shared" si="3"/>
        <v>1471700</v>
      </c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5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06"/>
      <c r="FI101" s="106"/>
      <c r="FJ101" s="107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</row>
    <row r="102" spans="1:256" s="42" customFormat="1" ht="39" customHeight="1">
      <c r="A102" s="117" t="s">
        <v>248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6"/>
      <c r="AO102" s="116"/>
      <c r="AP102" s="116"/>
      <c r="AQ102" s="116"/>
      <c r="AR102" s="116"/>
      <c r="AS102" s="116"/>
      <c r="AT102" s="120" t="s">
        <v>247</v>
      </c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11">
        <v>5022800</v>
      </c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>
        <v>1471700</v>
      </c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8">
        <f t="shared" si="3"/>
        <v>1471700</v>
      </c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5"/>
      <c r="EU102" s="106"/>
      <c r="EV102" s="106"/>
      <c r="EW102" s="106"/>
      <c r="EX102" s="106"/>
      <c r="EY102" s="106"/>
      <c r="EZ102" s="106"/>
      <c r="FA102" s="106"/>
      <c r="FB102" s="106"/>
      <c r="FC102" s="106"/>
      <c r="FD102" s="106"/>
      <c r="FE102" s="106"/>
      <c r="FF102" s="106"/>
      <c r="FG102" s="106"/>
      <c r="FH102" s="106"/>
      <c r="FI102" s="106"/>
      <c r="FJ102" s="107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s="54" customFormat="1" ht="40.5" customHeight="1">
      <c r="A103" s="112" t="s">
        <v>246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4"/>
      <c r="AO103" s="114"/>
      <c r="AP103" s="114"/>
      <c r="AQ103" s="114"/>
      <c r="AR103" s="114"/>
      <c r="AS103" s="114"/>
      <c r="AT103" s="115" t="s">
        <v>245</v>
      </c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09">
        <f>BJ104+BJ106</f>
        <v>175000</v>
      </c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>
        <f>CF104+CF106</f>
        <v>148800</v>
      </c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32">
        <f t="shared" si="3"/>
        <v>148800</v>
      </c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3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5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s="54" customFormat="1" ht="42" customHeight="1">
      <c r="A104" s="112" t="s">
        <v>243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4"/>
      <c r="AO104" s="114"/>
      <c r="AP104" s="114"/>
      <c r="AQ104" s="114"/>
      <c r="AR104" s="114"/>
      <c r="AS104" s="114"/>
      <c r="AT104" s="115" t="s">
        <v>244</v>
      </c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09">
        <f>BJ105</f>
        <v>174800</v>
      </c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>
        <f>CF105</f>
        <v>148600</v>
      </c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32">
        <f t="shared" si="3"/>
        <v>148600</v>
      </c>
      <c r="EF104" s="132"/>
      <c r="EG104" s="132"/>
      <c r="EH104" s="132"/>
      <c r="EI104" s="132"/>
      <c r="EJ104" s="132"/>
      <c r="EK104" s="132"/>
      <c r="EL104" s="132"/>
      <c r="EM104" s="132"/>
      <c r="EN104" s="132"/>
      <c r="EO104" s="132"/>
      <c r="EP104" s="132"/>
      <c r="EQ104" s="132"/>
      <c r="ER104" s="132"/>
      <c r="ES104" s="132"/>
      <c r="ET104" s="133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134"/>
      <c r="FJ104" s="135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s="63" customFormat="1" ht="42.75" customHeight="1">
      <c r="A105" s="117" t="s">
        <v>243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6"/>
      <c r="AO105" s="116"/>
      <c r="AP105" s="116"/>
      <c r="AQ105" s="116"/>
      <c r="AR105" s="116"/>
      <c r="AS105" s="116"/>
      <c r="AT105" s="120" t="s">
        <v>242</v>
      </c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11">
        <v>174800</v>
      </c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>
        <v>148600</v>
      </c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8">
        <f t="shared" si="3"/>
        <v>148600</v>
      </c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5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7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166" s="59" customFormat="1" ht="42" customHeight="1">
      <c r="A106" s="112" t="s">
        <v>240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4"/>
      <c r="AO106" s="114"/>
      <c r="AP106" s="114"/>
      <c r="AQ106" s="114"/>
      <c r="AR106" s="114"/>
      <c r="AS106" s="114"/>
      <c r="AT106" s="115" t="s">
        <v>241</v>
      </c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09">
        <f>BJ107</f>
        <v>200</v>
      </c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>
        <f>CF107</f>
        <v>200</v>
      </c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32">
        <f t="shared" si="3"/>
        <v>200</v>
      </c>
      <c r="EF106" s="132"/>
      <c r="EG106" s="132"/>
      <c r="EH106" s="132"/>
      <c r="EI106" s="132"/>
      <c r="EJ106" s="132"/>
      <c r="EK106" s="132"/>
      <c r="EL106" s="132"/>
      <c r="EM106" s="132"/>
      <c r="EN106" s="132"/>
      <c r="EO106" s="132"/>
      <c r="EP106" s="132"/>
      <c r="EQ106" s="132"/>
      <c r="ER106" s="132"/>
      <c r="ES106" s="132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62"/>
      <c r="FI106" s="62"/>
      <c r="FJ106" s="62"/>
    </row>
    <row r="107" spans="1:166" s="45" customFormat="1" ht="41.25" customHeight="1">
      <c r="A107" s="117" t="s">
        <v>240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6"/>
      <c r="AO107" s="116"/>
      <c r="AP107" s="116"/>
      <c r="AQ107" s="116"/>
      <c r="AR107" s="116"/>
      <c r="AS107" s="116"/>
      <c r="AT107" s="120" t="s">
        <v>239</v>
      </c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11">
        <v>200</v>
      </c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>
        <v>200</v>
      </c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8">
        <f t="shared" si="3"/>
        <v>200</v>
      </c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61"/>
      <c r="FI107" s="61"/>
      <c r="FJ107" s="61"/>
    </row>
    <row r="108" spans="1:167" s="54" customFormat="1" ht="70.5" customHeight="1">
      <c r="A108" s="127" t="s">
        <v>428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9"/>
      <c r="AN108" s="114"/>
      <c r="AO108" s="114"/>
      <c r="AP108" s="114"/>
      <c r="AQ108" s="114"/>
      <c r="AR108" s="114"/>
      <c r="AS108" s="114"/>
      <c r="AT108" s="115" t="s">
        <v>429</v>
      </c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09">
        <f>BJ109+BJ111</f>
        <v>0</v>
      </c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>
        <f>CF109+CF111</f>
        <v>7228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32">
        <f t="shared" si="3"/>
        <v>7228</v>
      </c>
      <c r="EF108" s="132"/>
      <c r="EG108" s="132"/>
      <c r="EH108" s="132"/>
      <c r="EI108" s="132"/>
      <c r="EJ108" s="132"/>
      <c r="EK108" s="132"/>
      <c r="EL108" s="132"/>
      <c r="EM108" s="132"/>
      <c r="EN108" s="132"/>
      <c r="EO108" s="132"/>
      <c r="EP108" s="132"/>
      <c r="EQ108" s="132"/>
      <c r="ER108" s="132"/>
      <c r="ES108" s="132"/>
      <c r="ET108" s="133"/>
      <c r="EU108" s="134"/>
      <c r="EV108" s="134"/>
      <c r="EW108" s="134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4"/>
      <c r="FH108" s="134"/>
      <c r="FI108" s="134"/>
      <c r="FJ108" s="135"/>
      <c r="FK108" s="59"/>
    </row>
    <row r="109" spans="1:167" s="54" customFormat="1" ht="55.5" customHeight="1" hidden="1">
      <c r="A109" s="112" t="s">
        <v>237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4"/>
      <c r="AO109" s="114"/>
      <c r="AP109" s="114"/>
      <c r="AQ109" s="114"/>
      <c r="AR109" s="114"/>
      <c r="AS109" s="114"/>
      <c r="AT109" s="115" t="s">
        <v>238</v>
      </c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09">
        <f>BJ110</f>
        <v>0</v>
      </c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>
        <f>CF110</f>
        <v>0</v>
      </c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32">
        <f t="shared" si="3"/>
        <v>0</v>
      </c>
      <c r="EF109" s="132"/>
      <c r="EG109" s="132"/>
      <c r="EH109" s="132"/>
      <c r="EI109" s="132"/>
      <c r="EJ109" s="132"/>
      <c r="EK109" s="132"/>
      <c r="EL109" s="132"/>
      <c r="EM109" s="132"/>
      <c r="EN109" s="132"/>
      <c r="EO109" s="132"/>
      <c r="EP109" s="132"/>
      <c r="EQ109" s="132"/>
      <c r="ER109" s="132"/>
      <c r="ES109" s="132"/>
      <c r="ET109" s="133"/>
      <c r="EU109" s="134"/>
      <c r="EV109" s="134"/>
      <c r="EW109" s="134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4"/>
      <c r="FH109" s="134"/>
      <c r="FI109" s="134"/>
      <c r="FJ109" s="135"/>
      <c r="FK109" s="59"/>
    </row>
    <row r="110" spans="1:167" s="42" customFormat="1" ht="57" customHeight="1" hidden="1">
      <c r="A110" s="117" t="s">
        <v>237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6"/>
      <c r="AO110" s="116"/>
      <c r="AP110" s="116"/>
      <c r="AQ110" s="116"/>
      <c r="AR110" s="116"/>
      <c r="AS110" s="116"/>
      <c r="AT110" s="120" t="s">
        <v>236</v>
      </c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11">
        <v>0</v>
      </c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>
        <v>0</v>
      </c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8">
        <f t="shared" si="3"/>
        <v>0</v>
      </c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5"/>
      <c r="EU110" s="106"/>
      <c r="EV110" s="106"/>
      <c r="EW110" s="106"/>
      <c r="EX110" s="106"/>
      <c r="EY110" s="106"/>
      <c r="EZ110" s="106"/>
      <c r="FA110" s="106"/>
      <c r="FB110" s="106"/>
      <c r="FC110" s="106"/>
      <c r="FD110" s="106"/>
      <c r="FE110" s="106"/>
      <c r="FF110" s="106"/>
      <c r="FG110" s="106"/>
      <c r="FH110" s="106"/>
      <c r="FI110" s="106"/>
      <c r="FJ110" s="107"/>
      <c r="FK110" s="45"/>
    </row>
    <row r="111" spans="1:167" s="54" customFormat="1" ht="66" customHeight="1">
      <c r="A111" s="127" t="s">
        <v>428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9"/>
      <c r="AN111" s="114"/>
      <c r="AO111" s="114"/>
      <c r="AP111" s="114"/>
      <c r="AQ111" s="114"/>
      <c r="AR111" s="114"/>
      <c r="AS111" s="114"/>
      <c r="AT111" s="115" t="s">
        <v>427</v>
      </c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09">
        <f>BJ112</f>
        <v>0</v>
      </c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>
        <f>CF112</f>
        <v>7228</v>
      </c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110"/>
      <c r="DW111" s="110"/>
      <c r="DX111" s="110"/>
      <c r="DY111" s="110"/>
      <c r="DZ111" s="110"/>
      <c r="EA111" s="110"/>
      <c r="EB111" s="110"/>
      <c r="EC111" s="110"/>
      <c r="ED111" s="110"/>
      <c r="EE111" s="132">
        <f t="shared" si="3"/>
        <v>7228</v>
      </c>
      <c r="EF111" s="132"/>
      <c r="EG111" s="132"/>
      <c r="EH111" s="132"/>
      <c r="EI111" s="132"/>
      <c r="EJ111" s="132"/>
      <c r="EK111" s="132"/>
      <c r="EL111" s="132"/>
      <c r="EM111" s="132"/>
      <c r="EN111" s="132"/>
      <c r="EO111" s="132"/>
      <c r="EP111" s="132"/>
      <c r="EQ111" s="132"/>
      <c r="ER111" s="132"/>
      <c r="ES111" s="132"/>
      <c r="ET111" s="133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5"/>
      <c r="FK111" s="59"/>
    </row>
    <row r="112" spans="1:167" s="56" customFormat="1" ht="81" customHeight="1">
      <c r="A112" s="117" t="s">
        <v>425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6"/>
      <c r="AO112" s="116"/>
      <c r="AP112" s="116"/>
      <c r="AQ112" s="116"/>
      <c r="AR112" s="116"/>
      <c r="AS112" s="116"/>
      <c r="AT112" s="120" t="s">
        <v>426</v>
      </c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11">
        <v>0</v>
      </c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>
        <v>7228</v>
      </c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8">
        <f t="shared" si="3"/>
        <v>7228</v>
      </c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5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  <c r="FH112" s="106"/>
      <c r="FI112" s="106"/>
      <c r="FJ112" s="107"/>
      <c r="FK112" s="60"/>
    </row>
    <row r="113" spans="1:167" s="42" customFormat="1" ht="18.75">
      <c r="A113" s="136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  <c r="DV113" s="137"/>
      <c r="DW113" s="137"/>
      <c r="DX113" s="137"/>
      <c r="DY113" s="137"/>
      <c r="DZ113" s="137"/>
      <c r="EA113" s="137"/>
      <c r="EB113" s="137"/>
      <c r="EC113" s="137"/>
      <c r="ED113" s="137"/>
      <c r="EE113" s="137"/>
      <c r="EF113" s="137"/>
      <c r="EG113" s="137"/>
      <c r="EH113" s="137"/>
      <c r="EI113" s="137"/>
      <c r="EJ113" s="137"/>
      <c r="EK113" s="137"/>
      <c r="EL113" s="137"/>
      <c r="EM113" s="137"/>
      <c r="EN113" s="137"/>
      <c r="EO113" s="137"/>
      <c r="EP113" s="137"/>
      <c r="EQ113" s="137"/>
      <c r="ER113" s="137"/>
      <c r="ES113" s="137"/>
      <c r="ET113" s="137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137"/>
      <c r="FF113" s="137"/>
      <c r="FG113" s="138"/>
      <c r="FH113" s="50"/>
      <c r="FI113" s="50"/>
      <c r="FJ113" s="51" t="s">
        <v>234</v>
      </c>
      <c r="FK113" s="45"/>
    </row>
    <row r="114" s="42" customFormat="1" ht="18.75"/>
    <row r="115" s="42" customFormat="1" ht="18.75"/>
    <row r="116" s="42" customFormat="1" ht="18.75"/>
    <row r="117" s="42" customFormat="1" ht="18.75"/>
    <row r="118" s="42" customFormat="1" ht="18.7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3" customFormat="1" ht="20.25"/>
    <row r="198" s="43" customFormat="1" ht="20.25"/>
    <row r="199" s="43" customFormat="1" ht="20.25"/>
    <row r="200" s="43" customFormat="1" ht="20.25"/>
    <row r="201" s="43" customFormat="1" ht="20.25"/>
    <row r="202" s="43" customFormat="1" ht="20.25"/>
    <row r="203" s="43" customFormat="1" ht="20.25"/>
    <row r="204" s="43" customFormat="1" ht="20.25"/>
    <row r="205" s="43" customFormat="1" ht="20.25"/>
    <row r="206" s="43" customFormat="1" ht="20.25"/>
    <row r="207" s="42" customFormat="1" ht="18.75"/>
    <row r="208" s="42" customFormat="1" ht="18.75"/>
    <row r="209" s="42" customFormat="1" ht="18.75"/>
    <row r="210" s="42" customFormat="1" ht="18.75"/>
    <row r="211" s="42" customFormat="1" ht="18.75"/>
    <row r="212" s="42" customFormat="1" ht="18.75"/>
    <row r="213" s="42" customFormat="1" ht="18.75"/>
    <row r="214" s="42" customFormat="1" ht="18.75"/>
    <row r="215" s="42" customFormat="1" ht="18.7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</sheetData>
  <sheetProtection/>
  <mergeCells count="933">
    <mergeCell ref="EE20:ES20"/>
    <mergeCell ref="ET20:FJ20"/>
    <mergeCell ref="EE21:ES21"/>
    <mergeCell ref="DN20:ED20"/>
    <mergeCell ref="CW23:DM23"/>
    <mergeCell ref="EE23:ES23"/>
    <mergeCell ref="ET23:FJ23"/>
    <mergeCell ref="DN21:ED21"/>
    <mergeCell ref="ET22:FJ22"/>
    <mergeCell ref="DN22:ED22"/>
    <mergeCell ref="AT21:BI21"/>
    <mergeCell ref="BJ21:CE21"/>
    <mergeCell ref="AT22:BI22"/>
    <mergeCell ref="AT23:BI23"/>
    <mergeCell ref="AT20:BI20"/>
    <mergeCell ref="BJ20:CE20"/>
    <mergeCell ref="CF20:CV20"/>
    <mergeCell ref="CW20:DM20"/>
    <mergeCell ref="AT55:BI55"/>
    <mergeCell ref="AT60:BI60"/>
    <mergeCell ref="AT57:BI57"/>
    <mergeCell ref="BJ53:CE53"/>
    <mergeCell ref="BJ57:CE57"/>
    <mergeCell ref="BJ29:CE29"/>
    <mergeCell ref="CW31:DM31"/>
    <mergeCell ref="BJ58:CE58"/>
    <mergeCell ref="CW63:DM63"/>
    <mergeCell ref="DN84:ED84"/>
    <mergeCell ref="DN81:ED81"/>
    <mergeCell ref="DN83:ED83"/>
    <mergeCell ref="DN76:ED76"/>
    <mergeCell ref="DN80:ED80"/>
    <mergeCell ref="DN82:ED82"/>
    <mergeCell ref="DN79:ED79"/>
    <mergeCell ref="DN71:ED71"/>
    <mergeCell ref="CW81:DM81"/>
    <mergeCell ref="EE74:ES74"/>
    <mergeCell ref="CW57:DM57"/>
    <mergeCell ref="CW62:DM62"/>
    <mergeCell ref="CW68:DM68"/>
    <mergeCell ref="CW66:DM66"/>
    <mergeCell ref="DN67:ED67"/>
    <mergeCell ref="CW65:DM65"/>
    <mergeCell ref="DN68:ED68"/>
    <mergeCell ref="CW72:DM72"/>
    <mergeCell ref="DN73:ED73"/>
    <mergeCell ref="DN66:ED66"/>
    <mergeCell ref="DN51:ED51"/>
    <mergeCell ref="DN65:ED65"/>
    <mergeCell ref="DN64:ED64"/>
    <mergeCell ref="DN54:ED54"/>
    <mergeCell ref="DN63:ED63"/>
    <mergeCell ref="DN62:ED62"/>
    <mergeCell ref="DN57:ED57"/>
    <mergeCell ref="DN56:ED56"/>
    <mergeCell ref="DN61:ED61"/>
    <mergeCell ref="EE58:ES58"/>
    <mergeCell ref="EE60:ES60"/>
    <mergeCell ref="EE40:ES40"/>
    <mergeCell ref="EE57:ES57"/>
    <mergeCell ref="EE45:ES45"/>
    <mergeCell ref="EE47:ES47"/>
    <mergeCell ref="EE59:ES59"/>
    <mergeCell ref="DN58:ED58"/>
    <mergeCell ref="DN50:ED50"/>
    <mergeCell ref="ET40:FG40"/>
    <mergeCell ref="ET35:FH35"/>
    <mergeCell ref="EE35:ES35"/>
    <mergeCell ref="ET42:FG42"/>
    <mergeCell ref="ET34:FJ34"/>
    <mergeCell ref="CF31:CV31"/>
    <mergeCell ref="EE34:ES34"/>
    <mergeCell ref="CW34:DM34"/>
    <mergeCell ref="DN34:ED34"/>
    <mergeCell ref="CF40:CV40"/>
    <mergeCell ref="CF29:CV29"/>
    <mergeCell ref="CF30:CV30"/>
    <mergeCell ref="CW30:DM30"/>
    <mergeCell ref="DN48:ED48"/>
    <mergeCell ref="CW48:DM48"/>
    <mergeCell ref="CF44:CV44"/>
    <mergeCell ref="DN44:ED44"/>
    <mergeCell ref="CW47:DM47"/>
    <mergeCell ref="CF46:CV46"/>
    <mergeCell ref="AT61:BI61"/>
    <mergeCell ref="AN58:AS58"/>
    <mergeCell ref="AN57:AS57"/>
    <mergeCell ref="AN55:AS55"/>
    <mergeCell ref="AT56:BI56"/>
    <mergeCell ref="AN61:AS61"/>
    <mergeCell ref="AN60:AS60"/>
    <mergeCell ref="AN56:AS56"/>
    <mergeCell ref="AN59:AS59"/>
    <mergeCell ref="AT58:BI58"/>
    <mergeCell ref="DN77:ED77"/>
    <mergeCell ref="CW78:DM78"/>
    <mergeCell ref="CW77:DM77"/>
    <mergeCell ref="AN62:AS62"/>
    <mergeCell ref="DN72:ED72"/>
    <mergeCell ref="DN70:ED70"/>
    <mergeCell ref="CW74:DM74"/>
    <mergeCell ref="DN78:ED78"/>
    <mergeCell ref="AT64:BI64"/>
    <mergeCell ref="AT68:BI68"/>
    <mergeCell ref="BJ90:CE90"/>
    <mergeCell ref="CF90:CV90"/>
    <mergeCell ref="BJ88:CE88"/>
    <mergeCell ref="CW90:DM90"/>
    <mergeCell ref="CW82:DM82"/>
    <mergeCell ref="CW85:DM85"/>
    <mergeCell ref="BJ87:CE87"/>
    <mergeCell ref="CF91:CV91"/>
    <mergeCell ref="CW75:DM75"/>
    <mergeCell ref="CF82:CV82"/>
    <mergeCell ref="CF87:CV87"/>
    <mergeCell ref="CF83:CV83"/>
    <mergeCell ref="CW70:DM70"/>
    <mergeCell ref="CF79:CV79"/>
    <mergeCell ref="CW79:DM79"/>
    <mergeCell ref="CF88:CV88"/>
    <mergeCell ref="BJ89:CE89"/>
    <mergeCell ref="CF81:CV81"/>
    <mergeCell ref="CW83:DM83"/>
    <mergeCell ref="AT80:BI80"/>
    <mergeCell ref="CW80:DM80"/>
    <mergeCell ref="CW84:DM84"/>
    <mergeCell ref="CW86:DM86"/>
    <mergeCell ref="CW87:DM87"/>
    <mergeCell ref="AT87:BI87"/>
    <mergeCell ref="CF73:CV73"/>
    <mergeCell ref="BJ76:CE76"/>
    <mergeCell ref="DN75:ED75"/>
    <mergeCell ref="DN74:ED74"/>
    <mergeCell ref="CW69:DM69"/>
    <mergeCell ref="CW73:DM73"/>
    <mergeCell ref="CW76:DM76"/>
    <mergeCell ref="CF69:CV69"/>
    <mergeCell ref="BJ94:CE94"/>
    <mergeCell ref="AT94:BI94"/>
    <mergeCell ref="AT77:BI77"/>
    <mergeCell ref="AT81:BI81"/>
    <mergeCell ref="BJ81:CE81"/>
    <mergeCell ref="BJ70:CE70"/>
    <mergeCell ref="BJ77:CE77"/>
    <mergeCell ref="BJ83:CE83"/>
    <mergeCell ref="BJ82:CE82"/>
    <mergeCell ref="AT74:BI74"/>
    <mergeCell ref="AT59:BI59"/>
    <mergeCell ref="CF63:CV63"/>
    <mergeCell ref="AT63:BI63"/>
    <mergeCell ref="CW64:DM64"/>
    <mergeCell ref="AT62:BI62"/>
    <mergeCell ref="DN60:ED60"/>
    <mergeCell ref="BJ60:CE60"/>
    <mergeCell ref="CW60:DM60"/>
    <mergeCell ref="CF59:CV59"/>
    <mergeCell ref="CW61:DM61"/>
    <mergeCell ref="AT66:BI66"/>
    <mergeCell ref="AT65:BI65"/>
    <mergeCell ref="CW67:DM67"/>
    <mergeCell ref="AT67:BI67"/>
    <mergeCell ref="DN109:ED109"/>
    <mergeCell ref="CW102:DM102"/>
    <mergeCell ref="CF97:CV97"/>
    <mergeCell ref="CF99:CV99"/>
    <mergeCell ref="CW94:DM94"/>
    <mergeCell ref="CW71:DM71"/>
    <mergeCell ref="CW88:DM88"/>
    <mergeCell ref="CW89:DM89"/>
    <mergeCell ref="CW93:DM93"/>
    <mergeCell ref="CW92:DM92"/>
    <mergeCell ref="CW96:DM96"/>
    <mergeCell ref="CW95:DM95"/>
    <mergeCell ref="CW91:DM91"/>
    <mergeCell ref="CF92:CV92"/>
    <mergeCell ref="BJ93:CE93"/>
    <mergeCell ref="AT95:BI95"/>
    <mergeCell ref="AT109:BI109"/>
    <mergeCell ref="AT101:BI101"/>
    <mergeCell ref="CW99:DM99"/>
    <mergeCell ref="CW100:DM100"/>
    <mergeCell ref="CW101:DM101"/>
    <mergeCell ref="BJ107:CE107"/>
    <mergeCell ref="CF105:CV105"/>
    <mergeCell ref="BJ55:CE55"/>
    <mergeCell ref="BJ56:CE56"/>
    <mergeCell ref="CF55:CV55"/>
    <mergeCell ref="BJ59:CE59"/>
    <mergeCell ref="CW104:DM104"/>
    <mergeCell ref="BJ104:CE104"/>
    <mergeCell ref="CF103:CV103"/>
    <mergeCell ref="CF74:CV74"/>
    <mergeCell ref="CF70:CV70"/>
    <mergeCell ref="CF72:CV72"/>
    <mergeCell ref="CF108:CV108"/>
    <mergeCell ref="BJ102:CE102"/>
    <mergeCell ref="BJ106:CE106"/>
    <mergeCell ref="BJ109:CE109"/>
    <mergeCell ref="BJ46:CE46"/>
    <mergeCell ref="CF48:CV48"/>
    <mergeCell ref="BJ52:CE52"/>
    <mergeCell ref="BJ72:CE72"/>
    <mergeCell ref="BJ69:CE69"/>
    <mergeCell ref="CF71:CV71"/>
    <mergeCell ref="AN51:AS51"/>
    <mergeCell ref="AT51:BI51"/>
    <mergeCell ref="AT50:BI50"/>
    <mergeCell ref="AT49:BI49"/>
    <mergeCell ref="CF49:CV49"/>
    <mergeCell ref="CF47:CV47"/>
    <mergeCell ref="AT47:BI47"/>
    <mergeCell ref="BJ47:CE47"/>
    <mergeCell ref="AT46:BI46"/>
    <mergeCell ref="BJ50:CE50"/>
    <mergeCell ref="CF54:CV54"/>
    <mergeCell ref="AN48:AS48"/>
    <mergeCell ref="AT48:BI48"/>
    <mergeCell ref="AN49:AS49"/>
    <mergeCell ref="BJ49:CE49"/>
    <mergeCell ref="BJ51:CE51"/>
    <mergeCell ref="BJ48:CE48"/>
    <mergeCell ref="CF50:CV50"/>
    <mergeCell ref="AN46:AS46"/>
    <mergeCell ref="A43:AM43"/>
    <mergeCell ref="AN43:AS43"/>
    <mergeCell ref="A46:AM46"/>
    <mergeCell ref="AT38:BI38"/>
    <mergeCell ref="AN44:AS44"/>
    <mergeCell ref="A44:AM44"/>
    <mergeCell ref="AN45:AS45"/>
    <mergeCell ref="A45:AM45"/>
    <mergeCell ref="AN42:AS42"/>
    <mergeCell ref="A40:AM40"/>
    <mergeCell ref="A42:AM42"/>
    <mergeCell ref="AT43:BI43"/>
    <mergeCell ref="A41:AM41"/>
    <mergeCell ref="AN41:AS41"/>
    <mergeCell ref="AN40:AS40"/>
    <mergeCell ref="AT36:BI36"/>
    <mergeCell ref="AN34:AS34"/>
    <mergeCell ref="A31:AM31"/>
    <mergeCell ref="AN31:AS31"/>
    <mergeCell ref="AT31:BI31"/>
    <mergeCell ref="AT35:BI35"/>
    <mergeCell ref="A36:AM36"/>
    <mergeCell ref="A35:AM35"/>
    <mergeCell ref="A38:AM38"/>
    <mergeCell ref="AN27:AS27"/>
    <mergeCell ref="A32:AM32"/>
    <mergeCell ref="AN32:AS32"/>
    <mergeCell ref="AN37:AS37"/>
    <mergeCell ref="A29:AM29"/>
    <mergeCell ref="A22:AM22"/>
    <mergeCell ref="AN22:AS22"/>
    <mergeCell ref="A25:AM25"/>
    <mergeCell ref="AN26:AS26"/>
    <mergeCell ref="A26:AM26"/>
    <mergeCell ref="A24:AM24"/>
    <mergeCell ref="AN24:AS24"/>
    <mergeCell ref="A23:AM23"/>
    <mergeCell ref="AN23:AS23"/>
    <mergeCell ref="AN25:AS25"/>
    <mergeCell ref="AT26:BI26"/>
    <mergeCell ref="AT24:BI24"/>
    <mergeCell ref="AT25:BI25"/>
    <mergeCell ref="A34:AM34"/>
    <mergeCell ref="A28:AM28"/>
    <mergeCell ref="AN28:AS28"/>
    <mergeCell ref="A27:AM27"/>
    <mergeCell ref="BJ37:CE37"/>
    <mergeCell ref="AN38:AS38"/>
    <mergeCell ref="AN39:AS39"/>
    <mergeCell ref="AT44:BI44"/>
    <mergeCell ref="AT42:BI42"/>
    <mergeCell ref="BJ44:CE44"/>
    <mergeCell ref="BJ41:CE41"/>
    <mergeCell ref="BJ42:CE42"/>
    <mergeCell ref="BJ45:CE45"/>
    <mergeCell ref="AT45:BI45"/>
    <mergeCell ref="AT37:BI37"/>
    <mergeCell ref="AT40:BI40"/>
    <mergeCell ref="BJ39:CE39"/>
    <mergeCell ref="BJ40:CE40"/>
    <mergeCell ref="AT41:BI41"/>
    <mergeCell ref="AT39:BI39"/>
    <mergeCell ref="BJ38:CE38"/>
    <mergeCell ref="BJ43:CE43"/>
    <mergeCell ref="AN54:AS54"/>
    <mergeCell ref="AT54:BI54"/>
    <mergeCell ref="AT53:BI53"/>
    <mergeCell ref="AN53:AS53"/>
    <mergeCell ref="AT52:BI52"/>
    <mergeCell ref="BJ54:CE54"/>
    <mergeCell ref="CW49:DM49"/>
    <mergeCell ref="CW51:DM51"/>
    <mergeCell ref="CW53:DM53"/>
    <mergeCell ref="CW50:DM50"/>
    <mergeCell ref="CW52:DM52"/>
    <mergeCell ref="CF51:CV51"/>
    <mergeCell ref="CF52:CV52"/>
    <mergeCell ref="CF53:CV53"/>
    <mergeCell ref="AT70:BI70"/>
    <mergeCell ref="AN76:AS76"/>
    <mergeCell ref="AT72:BI72"/>
    <mergeCell ref="AT73:BI73"/>
    <mergeCell ref="AT75:BI75"/>
    <mergeCell ref="AN74:AS74"/>
    <mergeCell ref="AN71:AS71"/>
    <mergeCell ref="AT76:BI76"/>
    <mergeCell ref="AN75:AS75"/>
    <mergeCell ref="AT71:BI71"/>
    <mergeCell ref="AT69:BI69"/>
    <mergeCell ref="BJ75:CE75"/>
    <mergeCell ref="CF75:CV75"/>
    <mergeCell ref="CF76:CV76"/>
    <mergeCell ref="BJ74:CE74"/>
    <mergeCell ref="AT86:BI86"/>
    <mergeCell ref="CF86:CV86"/>
    <mergeCell ref="CF84:CV84"/>
    <mergeCell ref="AT79:BI79"/>
    <mergeCell ref="CF77:CV77"/>
    <mergeCell ref="AT85:BI85"/>
    <mergeCell ref="AT83:BI83"/>
    <mergeCell ref="CF78:CV78"/>
    <mergeCell ref="BJ84:CE84"/>
    <mergeCell ref="CF80:CV80"/>
    <mergeCell ref="AT78:BI78"/>
    <mergeCell ref="CF85:CV85"/>
    <mergeCell ref="BJ79:CE79"/>
    <mergeCell ref="AN81:AS81"/>
    <mergeCell ref="AN82:AS82"/>
    <mergeCell ref="AN95:AS95"/>
    <mergeCell ref="AN92:AS92"/>
    <mergeCell ref="AN84:AS84"/>
    <mergeCell ref="AN90:AS90"/>
    <mergeCell ref="AN85:AS85"/>
    <mergeCell ref="AT91:BI91"/>
    <mergeCell ref="AT93:BI93"/>
    <mergeCell ref="AN87:AS87"/>
    <mergeCell ref="AT88:BI88"/>
    <mergeCell ref="AN94:AS94"/>
    <mergeCell ref="AT92:BI92"/>
    <mergeCell ref="AT89:BI89"/>
    <mergeCell ref="A94:AM94"/>
    <mergeCell ref="A96:AM96"/>
    <mergeCell ref="A98:AM98"/>
    <mergeCell ref="AN98:AS98"/>
    <mergeCell ref="AN97:AS97"/>
    <mergeCell ref="AN96:AS96"/>
    <mergeCell ref="AN100:AS100"/>
    <mergeCell ref="AN99:AS99"/>
    <mergeCell ref="AT102:BI102"/>
    <mergeCell ref="AN111:AS111"/>
    <mergeCell ref="AN109:AS109"/>
    <mergeCell ref="AT103:BI103"/>
    <mergeCell ref="AN103:AS103"/>
    <mergeCell ref="AT104:BI104"/>
    <mergeCell ref="AT107:BI107"/>
    <mergeCell ref="AT99:BI99"/>
    <mergeCell ref="A106:AM106"/>
    <mergeCell ref="AT106:BI106"/>
    <mergeCell ref="AN106:AS106"/>
    <mergeCell ref="A104:AM104"/>
    <mergeCell ref="AN105:AS105"/>
    <mergeCell ref="AT112:BI112"/>
    <mergeCell ref="AT111:BI111"/>
    <mergeCell ref="A109:AM109"/>
    <mergeCell ref="A107:AM107"/>
    <mergeCell ref="A82:AM82"/>
    <mergeCell ref="A76:AM76"/>
    <mergeCell ref="A72:AM72"/>
    <mergeCell ref="A78:AM78"/>
    <mergeCell ref="A77:AM77"/>
    <mergeCell ref="A73:AM73"/>
    <mergeCell ref="A81:AM81"/>
    <mergeCell ref="AN68:AS68"/>
    <mergeCell ref="A75:AM75"/>
    <mergeCell ref="A79:AM79"/>
    <mergeCell ref="A80:AM80"/>
    <mergeCell ref="AN79:AS79"/>
    <mergeCell ref="AN77:AS77"/>
    <mergeCell ref="CF66:CV66"/>
    <mergeCell ref="CF65:CV65"/>
    <mergeCell ref="BJ63:CE63"/>
    <mergeCell ref="CF68:CV68"/>
    <mergeCell ref="BJ65:CE65"/>
    <mergeCell ref="CF64:CV64"/>
    <mergeCell ref="CF67:CV67"/>
    <mergeCell ref="BJ64:CE64"/>
    <mergeCell ref="BJ67:CE67"/>
    <mergeCell ref="AN67:AS67"/>
    <mergeCell ref="A68:AM68"/>
    <mergeCell ref="A69:AM69"/>
    <mergeCell ref="AN80:AS80"/>
    <mergeCell ref="A71:AM71"/>
    <mergeCell ref="AN70:AS70"/>
    <mergeCell ref="AN69:AS69"/>
    <mergeCell ref="A70:AM70"/>
    <mergeCell ref="AN78:AS78"/>
    <mergeCell ref="A67:AM67"/>
    <mergeCell ref="CF94:CV94"/>
    <mergeCell ref="CF93:CV93"/>
    <mergeCell ref="CF89:CV89"/>
    <mergeCell ref="CF95:CV95"/>
    <mergeCell ref="AT96:BI96"/>
    <mergeCell ref="BJ98:CE98"/>
    <mergeCell ref="BJ97:CE97"/>
    <mergeCell ref="CF96:CV96"/>
    <mergeCell ref="CF98:CV98"/>
    <mergeCell ref="AT90:BI90"/>
    <mergeCell ref="BJ100:CE100"/>
    <mergeCell ref="AT98:BI98"/>
    <mergeCell ref="AT97:BI97"/>
    <mergeCell ref="AT100:BI100"/>
    <mergeCell ref="BJ99:CE99"/>
    <mergeCell ref="CF107:CV107"/>
    <mergeCell ref="AT105:BI105"/>
    <mergeCell ref="CW106:DM106"/>
    <mergeCell ref="EE99:ES99"/>
    <mergeCell ref="EE109:ES109"/>
    <mergeCell ref="CW105:DM105"/>
    <mergeCell ref="CW107:DM107"/>
    <mergeCell ref="CF104:CV104"/>
    <mergeCell ref="CF101:CV101"/>
    <mergeCell ref="CF102:CV102"/>
    <mergeCell ref="CF106:CV106"/>
    <mergeCell ref="DN106:ED106"/>
    <mergeCell ref="ET109:FJ109"/>
    <mergeCell ref="CW109:DM109"/>
    <mergeCell ref="CF109:CV109"/>
    <mergeCell ref="BJ95:CE95"/>
    <mergeCell ref="DN105:ED105"/>
    <mergeCell ref="BJ101:CE101"/>
    <mergeCell ref="CF100:CV100"/>
    <mergeCell ref="BJ105:CE105"/>
    <mergeCell ref="CW103:DM103"/>
    <mergeCell ref="BJ96:CE96"/>
    <mergeCell ref="ET108:FJ108"/>
    <mergeCell ref="ET106:FG106"/>
    <mergeCell ref="DN104:ED104"/>
    <mergeCell ref="CW112:DM112"/>
    <mergeCell ref="DN110:ED110"/>
    <mergeCell ref="EE111:ES111"/>
    <mergeCell ref="DN107:ED107"/>
    <mergeCell ref="CW108:DM108"/>
    <mergeCell ref="EE105:ES105"/>
    <mergeCell ref="EE108:ES108"/>
    <mergeCell ref="DN103:ED103"/>
    <mergeCell ref="DN97:ED97"/>
    <mergeCell ref="ET103:FJ103"/>
    <mergeCell ref="EE98:ES98"/>
    <mergeCell ref="DN101:ED101"/>
    <mergeCell ref="ET101:FJ101"/>
    <mergeCell ref="DN102:ED102"/>
    <mergeCell ref="ET83:FG83"/>
    <mergeCell ref="ET87:FJ87"/>
    <mergeCell ref="EE89:ES89"/>
    <mergeCell ref="EE83:ES83"/>
    <mergeCell ref="ET84:FJ84"/>
    <mergeCell ref="EE84:ES84"/>
    <mergeCell ref="ET86:FJ86"/>
    <mergeCell ref="ET85:FJ85"/>
    <mergeCell ref="EE88:ES88"/>
    <mergeCell ref="ET88:FJ88"/>
    <mergeCell ref="ET80:FG80"/>
    <mergeCell ref="ET79:FH79"/>
    <mergeCell ref="EE82:ES82"/>
    <mergeCell ref="ET82:FG82"/>
    <mergeCell ref="EE81:ES81"/>
    <mergeCell ref="EE80:ES80"/>
    <mergeCell ref="ET81:FJ81"/>
    <mergeCell ref="EE79:ES79"/>
    <mergeCell ref="EE87:ES87"/>
    <mergeCell ref="EE85:ES85"/>
    <mergeCell ref="DN88:ED88"/>
    <mergeCell ref="DN91:ED91"/>
    <mergeCell ref="DN90:ED90"/>
    <mergeCell ref="DN87:ED87"/>
    <mergeCell ref="EE91:ES91"/>
    <mergeCell ref="DN85:ED85"/>
    <mergeCell ref="DN86:ED86"/>
    <mergeCell ref="EE86:ES86"/>
    <mergeCell ref="ET89:FJ89"/>
    <mergeCell ref="DN89:ED89"/>
    <mergeCell ref="DN92:ED92"/>
    <mergeCell ref="EE92:ES92"/>
    <mergeCell ref="ET90:FJ90"/>
    <mergeCell ref="ET92:FJ92"/>
    <mergeCell ref="EE90:ES90"/>
    <mergeCell ref="ET91:FJ91"/>
    <mergeCell ref="CW98:DM98"/>
    <mergeCell ref="ET98:FJ98"/>
    <mergeCell ref="EE100:ES100"/>
    <mergeCell ref="ET100:FJ100"/>
    <mergeCell ref="ET95:FG95"/>
    <mergeCell ref="ET97:FJ97"/>
    <mergeCell ref="ET96:FJ96"/>
    <mergeCell ref="DN96:ED96"/>
    <mergeCell ref="ET99:FJ99"/>
    <mergeCell ref="CW97:DM97"/>
    <mergeCell ref="ET107:FG107"/>
    <mergeCell ref="EE106:ES106"/>
    <mergeCell ref="ET104:FJ104"/>
    <mergeCell ref="ET102:FJ102"/>
    <mergeCell ref="EE107:ES107"/>
    <mergeCell ref="EE104:ES104"/>
    <mergeCell ref="ET105:FJ105"/>
    <mergeCell ref="EE103:ES103"/>
    <mergeCell ref="EE101:ES101"/>
    <mergeCell ref="DN98:ED98"/>
    <mergeCell ref="DN100:ED100"/>
    <mergeCell ref="EE102:ES102"/>
    <mergeCell ref="DN99:ED99"/>
    <mergeCell ref="ET56:FG56"/>
    <mergeCell ref="ET74:FJ74"/>
    <mergeCell ref="ET68:FJ68"/>
    <mergeCell ref="ET71:FJ71"/>
    <mergeCell ref="ET63:FJ63"/>
    <mergeCell ref="EE51:ES51"/>
    <mergeCell ref="ET54:FJ54"/>
    <mergeCell ref="ET52:FJ52"/>
    <mergeCell ref="ET53:FJ53"/>
    <mergeCell ref="ET51:FJ51"/>
    <mergeCell ref="ET55:FJ55"/>
    <mergeCell ref="DN52:ED52"/>
    <mergeCell ref="EE52:ES52"/>
    <mergeCell ref="EE53:ES53"/>
    <mergeCell ref="EE55:ES55"/>
    <mergeCell ref="DN53:ED53"/>
    <mergeCell ref="EE54:ES54"/>
    <mergeCell ref="CF60:CV60"/>
    <mergeCell ref="CW54:DM54"/>
    <mergeCell ref="DN55:ED55"/>
    <mergeCell ref="CW55:DM55"/>
    <mergeCell ref="EE56:ES56"/>
    <mergeCell ref="CW56:DM56"/>
    <mergeCell ref="CF58:CV58"/>
    <mergeCell ref="CF57:CV57"/>
    <mergeCell ref="DN59:ED59"/>
    <mergeCell ref="CF41:CV41"/>
    <mergeCell ref="CW46:DM46"/>
    <mergeCell ref="CF45:CV45"/>
    <mergeCell ref="CF62:CV62"/>
    <mergeCell ref="CF61:CV61"/>
    <mergeCell ref="DN47:ED47"/>
    <mergeCell ref="DN46:ED46"/>
    <mergeCell ref="CW58:DM58"/>
    <mergeCell ref="CW59:DM59"/>
    <mergeCell ref="CF56:CV56"/>
    <mergeCell ref="CW42:DM42"/>
    <mergeCell ref="DN40:ED40"/>
    <mergeCell ref="DN43:ED43"/>
    <mergeCell ref="DN45:ED45"/>
    <mergeCell ref="CW45:DM45"/>
    <mergeCell ref="CW44:DM44"/>
    <mergeCell ref="CW40:DM40"/>
    <mergeCell ref="CF42:CV42"/>
    <mergeCell ref="CW43:DM43"/>
    <mergeCell ref="DN41:ED41"/>
    <mergeCell ref="DN42:ED42"/>
    <mergeCell ref="CF43:CV43"/>
    <mergeCell ref="DN36:ED36"/>
    <mergeCell ref="DN38:ED38"/>
    <mergeCell ref="DN39:ED39"/>
    <mergeCell ref="CF39:CV39"/>
    <mergeCell ref="CW41:DM41"/>
    <mergeCell ref="CW35:DM35"/>
    <mergeCell ref="CW36:DM36"/>
    <mergeCell ref="CW37:DM37"/>
    <mergeCell ref="CW38:DM38"/>
    <mergeCell ref="EE50:ES50"/>
    <mergeCell ref="ET50:FJ50"/>
    <mergeCell ref="ET45:FJ45"/>
    <mergeCell ref="EE48:ES48"/>
    <mergeCell ref="ET48:FJ48"/>
    <mergeCell ref="ET47:FJ47"/>
    <mergeCell ref="ET58:FG58"/>
    <mergeCell ref="ET57:FG57"/>
    <mergeCell ref="ET59:FG59"/>
    <mergeCell ref="ET67:FG67"/>
    <mergeCell ref="ET60:FG60"/>
    <mergeCell ref="ET61:FG61"/>
    <mergeCell ref="ET73:FJ73"/>
    <mergeCell ref="EE73:ES73"/>
    <mergeCell ref="ET64:FJ64"/>
    <mergeCell ref="EE72:ES72"/>
    <mergeCell ref="ET70:FJ70"/>
    <mergeCell ref="EE66:ES66"/>
    <mergeCell ref="EE64:ES64"/>
    <mergeCell ref="EE67:ES67"/>
    <mergeCell ref="EE71:ES71"/>
    <mergeCell ref="ET69:FJ69"/>
    <mergeCell ref="EE62:ES62"/>
    <mergeCell ref="ET62:FJ62"/>
    <mergeCell ref="ET65:FJ65"/>
    <mergeCell ref="EE63:ES63"/>
    <mergeCell ref="EE61:ES61"/>
    <mergeCell ref="CW33:DM33"/>
    <mergeCell ref="DN49:ED49"/>
    <mergeCell ref="DN37:ED37"/>
    <mergeCell ref="ET44:FJ44"/>
    <mergeCell ref="ET43:FG43"/>
    <mergeCell ref="EE46:ES46"/>
    <mergeCell ref="ET46:FJ46"/>
    <mergeCell ref="EE49:ES49"/>
    <mergeCell ref="DN35:ED35"/>
    <mergeCell ref="CW39:DM39"/>
    <mergeCell ref="ET72:FG72"/>
    <mergeCell ref="EE70:ES70"/>
    <mergeCell ref="ET66:FJ66"/>
    <mergeCell ref="EE68:ES68"/>
    <mergeCell ref="EE43:ES43"/>
    <mergeCell ref="CW26:DM26"/>
    <mergeCell ref="DN25:ED25"/>
    <mergeCell ref="DN26:ED26"/>
    <mergeCell ref="DN28:ED28"/>
    <mergeCell ref="DN29:ED29"/>
    <mergeCell ref="DN33:ED33"/>
    <mergeCell ref="DN32:ED32"/>
    <mergeCell ref="DN30:ED30"/>
    <mergeCell ref="CW29:DM29"/>
    <mergeCell ref="CF34:CV34"/>
    <mergeCell ref="CF35:CV35"/>
    <mergeCell ref="CW32:DM32"/>
    <mergeCell ref="DN24:ED24"/>
    <mergeCell ref="CW27:DM27"/>
    <mergeCell ref="CW24:DM24"/>
    <mergeCell ref="CW25:DM25"/>
    <mergeCell ref="DN27:ED27"/>
    <mergeCell ref="DN31:ED31"/>
    <mergeCell ref="CW28:DM28"/>
    <mergeCell ref="CF23:CV23"/>
    <mergeCell ref="BJ18:CE18"/>
    <mergeCell ref="CF33:CV33"/>
    <mergeCell ref="CF38:CV38"/>
    <mergeCell ref="CF28:CV28"/>
    <mergeCell ref="BJ35:CE35"/>
    <mergeCell ref="CF32:CV32"/>
    <mergeCell ref="BJ36:CE36"/>
    <mergeCell ref="CF36:CV36"/>
    <mergeCell ref="CF37:CV37"/>
    <mergeCell ref="BJ17:CE17"/>
    <mergeCell ref="BJ22:CE22"/>
    <mergeCell ref="BJ24:CE24"/>
    <mergeCell ref="BJ23:CE23"/>
    <mergeCell ref="CF27:CV27"/>
    <mergeCell ref="AT27:BI27"/>
    <mergeCell ref="CF26:CV26"/>
    <mergeCell ref="CF19:CV19"/>
    <mergeCell ref="BJ25:CE25"/>
    <mergeCell ref="BJ26:CE26"/>
    <mergeCell ref="BJ34:CE34"/>
    <mergeCell ref="BJ32:CE32"/>
    <mergeCell ref="BJ33:CE33"/>
    <mergeCell ref="BJ27:CE27"/>
    <mergeCell ref="AT30:BI30"/>
    <mergeCell ref="BJ30:CE30"/>
    <mergeCell ref="BJ31:CE31"/>
    <mergeCell ref="BJ28:CE28"/>
    <mergeCell ref="AT15:BI15"/>
    <mergeCell ref="AN29:AS29"/>
    <mergeCell ref="AT29:BI29"/>
    <mergeCell ref="AT34:BI34"/>
    <mergeCell ref="AT33:BI33"/>
    <mergeCell ref="AT28:BI28"/>
    <mergeCell ref="AT32:BI32"/>
    <mergeCell ref="AT16:BI16"/>
    <mergeCell ref="AT17:BI17"/>
    <mergeCell ref="AT18:BI18"/>
    <mergeCell ref="BJ16:CE16"/>
    <mergeCell ref="ET13:FJ13"/>
    <mergeCell ref="ET14:FJ14"/>
    <mergeCell ref="EE14:ES14"/>
    <mergeCell ref="CW16:DM16"/>
    <mergeCell ref="CF15:CV15"/>
    <mergeCell ref="DN13:ED13"/>
    <mergeCell ref="CW15:DM15"/>
    <mergeCell ref="BJ15:CE15"/>
    <mergeCell ref="BJ14:CE1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21:CV21"/>
    <mergeCell ref="CW21:DM21"/>
    <mergeCell ref="A1:EQ1"/>
    <mergeCell ref="A2:EQ2"/>
    <mergeCell ref="BI4:CD4"/>
    <mergeCell ref="BE5:EB5"/>
    <mergeCell ref="CE4:CI4"/>
    <mergeCell ref="CJ4:CK4"/>
    <mergeCell ref="AK3:DI3"/>
    <mergeCell ref="CU4:DZ4"/>
    <mergeCell ref="ET5:FJ5"/>
    <mergeCell ref="EE11:ES11"/>
    <mergeCell ref="AN10:AS11"/>
    <mergeCell ref="BJ12:CE12"/>
    <mergeCell ref="DN12:ED12"/>
    <mergeCell ref="CW11:DM11"/>
    <mergeCell ref="CF11:CV11"/>
    <mergeCell ref="DN11:ED11"/>
    <mergeCell ref="AN12:AS12"/>
    <mergeCell ref="AT12:BI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CF12:CV12"/>
    <mergeCell ref="EE13:ES13"/>
    <mergeCell ref="ET6:FJ6"/>
    <mergeCell ref="ET7:FJ7"/>
    <mergeCell ref="V6:EB6"/>
    <mergeCell ref="A14:AM14"/>
    <mergeCell ref="AN14:AS14"/>
    <mergeCell ref="A12:AM12"/>
    <mergeCell ref="AT14:BI14"/>
    <mergeCell ref="A13:AM13"/>
    <mergeCell ref="CW13:DM13"/>
    <mergeCell ref="CF13:CV13"/>
    <mergeCell ref="ET8:FJ8"/>
    <mergeCell ref="ET12:FJ12"/>
    <mergeCell ref="EE12:ES12"/>
    <mergeCell ref="ET15:FJ15"/>
    <mergeCell ref="EE15:ES15"/>
    <mergeCell ref="CF10:ES10"/>
    <mergeCell ref="CF14:CV14"/>
    <mergeCell ref="CW12:DM12"/>
    <mergeCell ref="EE19:ES19"/>
    <mergeCell ref="ET19:FJ19"/>
    <mergeCell ref="AN13:AS13"/>
    <mergeCell ref="DN18:ED18"/>
    <mergeCell ref="DN15:ED15"/>
    <mergeCell ref="DN16:ED16"/>
    <mergeCell ref="AT13:BI13"/>
    <mergeCell ref="DN14:ED14"/>
    <mergeCell ref="CW14:DM14"/>
    <mergeCell ref="BJ13:CE13"/>
    <mergeCell ref="ET21:FJ21"/>
    <mergeCell ref="DN23:ED23"/>
    <mergeCell ref="CF16:CV16"/>
    <mergeCell ref="DN19:ED19"/>
    <mergeCell ref="ET18:FJ18"/>
    <mergeCell ref="EE18:ES18"/>
    <mergeCell ref="ET16:FH16"/>
    <mergeCell ref="ET17:FG17"/>
    <mergeCell ref="EE17:ES17"/>
    <mergeCell ref="EE16:ES16"/>
    <mergeCell ref="ET37:FJ37"/>
    <mergeCell ref="ET39:FG39"/>
    <mergeCell ref="DN17:ED17"/>
    <mergeCell ref="ET26:FJ26"/>
    <mergeCell ref="EE22:ES22"/>
    <mergeCell ref="EE25:ES25"/>
    <mergeCell ref="EE24:ES24"/>
    <mergeCell ref="EE26:ES26"/>
    <mergeCell ref="ET24:FJ24"/>
    <mergeCell ref="ET25:FJ25"/>
    <mergeCell ref="EE39:ES39"/>
    <mergeCell ref="ET38:FJ38"/>
    <mergeCell ref="EE38:ES38"/>
    <mergeCell ref="EE33:ES33"/>
    <mergeCell ref="EE31:ES31"/>
    <mergeCell ref="ET49:FJ49"/>
    <mergeCell ref="ET41:FG41"/>
    <mergeCell ref="EE41:ES41"/>
    <mergeCell ref="EE42:ES42"/>
    <mergeCell ref="EE44:ES44"/>
    <mergeCell ref="EE37:ES37"/>
    <mergeCell ref="EE30:ES30"/>
    <mergeCell ref="ET75:FJ75"/>
    <mergeCell ref="ET77:FH77"/>
    <mergeCell ref="EE75:ES75"/>
    <mergeCell ref="EE69:ES69"/>
    <mergeCell ref="EE65:ES65"/>
    <mergeCell ref="ET36:FH36"/>
    <mergeCell ref="ET31:FJ31"/>
    <mergeCell ref="EE36:ES36"/>
    <mergeCell ref="ET27:FJ27"/>
    <mergeCell ref="EE27:ES27"/>
    <mergeCell ref="ET29:FJ29"/>
    <mergeCell ref="ET30:FJ30"/>
    <mergeCell ref="ET32:FJ32"/>
    <mergeCell ref="ET33:FJ33"/>
    <mergeCell ref="EE32:ES32"/>
    <mergeCell ref="EE29:ES29"/>
    <mergeCell ref="EE28:ES28"/>
    <mergeCell ref="ET28:FJ28"/>
    <mergeCell ref="ET78:FH78"/>
    <mergeCell ref="EE76:ES76"/>
    <mergeCell ref="EE77:ES77"/>
    <mergeCell ref="EE78:ES78"/>
    <mergeCell ref="ET76:FJ76"/>
    <mergeCell ref="A113:FG113"/>
    <mergeCell ref="CW111:DM111"/>
    <mergeCell ref="CF112:CV112"/>
    <mergeCell ref="A110:AM110"/>
    <mergeCell ref="A111:AM111"/>
    <mergeCell ref="DN111:ED111"/>
    <mergeCell ref="CF110:CV110"/>
    <mergeCell ref="BJ112:CE112"/>
    <mergeCell ref="BJ110:CE110"/>
    <mergeCell ref="CF111:CV111"/>
    <mergeCell ref="ET111:FJ111"/>
    <mergeCell ref="ET110:FJ110"/>
    <mergeCell ref="EE110:ES110"/>
    <mergeCell ref="ET94:FJ94"/>
    <mergeCell ref="EE95:ES95"/>
    <mergeCell ref="EE96:ES96"/>
    <mergeCell ref="DN95:ED95"/>
    <mergeCell ref="EE97:ES97"/>
    <mergeCell ref="DN93:ED93"/>
    <mergeCell ref="DN94:ED94"/>
    <mergeCell ref="EE94:ES94"/>
    <mergeCell ref="EE93:ES93"/>
    <mergeCell ref="ET93:FJ93"/>
    <mergeCell ref="A112:AM112"/>
    <mergeCell ref="AN112:AS112"/>
    <mergeCell ref="A93:AK93"/>
    <mergeCell ref="A85:AM85"/>
    <mergeCell ref="A84:AM84"/>
    <mergeCell ref="DN69:ED69"/>
    <mergeCell ref="AN110:AS110"/>
    <mergeCell ref="BJ85:CE85"/>
    <mergeCell ref="BJ86:CE86"/>
    <mergeCell ref="AN86:AS86"/>
    <mergeCell ref="AT108:BI108"/>
    <mergeCell ref="BJ108:CE108"/>
    <mergeCell ref="AN107:AS107"/>
    <mergeCell ref="AT110:BI110"/>
    <mergeCell ref="A61:AM61"/>
    <mergeCell ref="A66:AM66"/>
    <mergeCell ref="AN65:AS65"/>
    <mergeCell ref="AN64:AS64"/>
    <mergeCell ref="AN63:AS63"/>
    <mergeCell ref="A90:AM90"/>
    <mergeCell ref="A89:AK89"/>
    <mergeCell ref="A102:AM102"/>
    <mergeCell ref="A103:AM103"/>
    <mergeCell ref="A92:AM92"/>
    <mergeCell ref="A91:AK91"/>
    <mergeCell ref="A101:AM101"/>
    <mergeCell ref="A97:AM97"/>
    <mergeCell ref="A99:AM99"/>
    <mergeCell ref="A100:AM100"/>
    <mergeCell ref="A95:AM95"/>
    <mergeCell ref="AN104:AS104"/>
    <mergeCell ref="A17:AM17"/>
    <mergeCell ref="A58:AM58"/>
    <mergeCell ref="A74:AM74"/>
    <mergeCell ref="A63:AM63"/>
    <mergeCell ref="A62:AM62"/>
    <mergeCell ref="A57:AM57"/>
    <mergeCell ref="A87:AM87"/>
    <mergeCell ref="A83:AM83"/>
    <mergeCell ref="A86:AM86"/>
    <mergeCell ref="A56:AM56"/>
    <mergeCell ref="A59:AM59"/>
    <mergeCell ref="A65:AM65"/>
    <mergeCell ref="A64:AM64"/>
    <mergeCell ref="A108:AM108"/>
    <mergeCell ref="AN108:AS108"/>
    <mergeCell ref="A88:AK88"/>
    <mergeCell ref="AN101:AS101"/>
    <mergeCell ref="A105:AM105"/>
    <mergeCell ref="AN102:AS102"/>
    <mergeCell ref="A15:AM15"/>
    <mergeCell ref="AN15:AS15"/>
    <mergeCell ref="A16:AM16"/>
    <mergeCell ref="AN16:AS16"/>
    <mergeCell ref="A21:AM21"/>
    <mergeCell ref="AN21:AS21"/>
    <mergeCell ref="A20:AM20"/>
    <mergeCell ref="A18:AM18"/>
    <mergeCell ref="A19:AM19"/>
    <mergeCell ref="AN19:AS19"/>
    <mergeCell ref="A51:AM51"/>
    <mergeCell ref="A50:AM50"/>
    <mergeCell ref="A30:AM30"/>
    <mergeCell ref="AN52:AS52"/>
    <mergeCell ref="AN50:AS50"/>
    <mergeCell ref="AN47:AS47"/>
    <mergeCell ref="AN35:AS35"/>
    <mergeCell ref="A37:AM37"/>
    <mergeCell ref="AN36:AS36"/>
    <mergeCell ref="A39:AM39"/>
    <mergeCell ref="AN18:AS18"/>
    <mergeCell ref="AN17:AS17"/>
    <mergeCell ref="BJ92:CE92"/>
    <mergeCell ref="BJ91:CE91"/>
    <mergeCell ref="AT84:BI84"/>
    <mergeCell ref="BJ61:CE61"/>
    <mergeCell ref="AN20:AS20"/>
    <mergeCell ref="AN83:AS83"/>
    <mergeCell ref="AN72:AS72"/>
    <mergeCell ref="AN66:AS66"/>
    <mergeCell ref="BJ62:CE62"/>
    <mergeCell ref="A33:AM33"/>
    <mergeCell ref="AN33:AS33"/>
    <mergeCell ref="A55:AM55"/>
    <mergeCell ref="A60:AM60"/>
    <mergeCell ref="A49:AM49"/>
    <mergeCell ref="A54:AM54"/>
    <mergeCell ref="A47:AM47"/>
    <mergeCell ref="A53:AM53"/>
    <mergeCell ref="A48:AM48"/>
    <mergeCell ref="A52:AM52"/>
    <mergeCell ref="AT19:BI19"/>
    <mergeCell ref="BJ19:CE19"/>
    <mergeCell ref="AN73:AS73"/>
    <mergeCell ref="AT82:BI82"/>
    <mergeCell ref="AN30:AS30"/>
    <mergeCell ref="BJ68:CE68"/>
    <mergeCell ref="BJ71:CE71"/>
    <mergeCell ref="BJ73:CE73"/>
    <mergeCell ref="BJ66:CE66"/>
    <mergeCell ref="CW19:DM19"/>
    <mergeCell ref="ET112:FJ112"/>
    <mergeCell ref="EE112:ES112"/>
    <mergeCell ref="BJ111:CE111"/>
    <mergeCell ref="DN108:ED108"/>
    <mergeCell ref="DN112:ED112"/>
    <mergeCell ref="CW110:DM110"/>
    <mergeCell ref="BJ78:CE78"/>
    <mergeCell ref="BJ80:CE80"/>
    <mergeCell ref="BJ103:CE103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66"/>
  <sheetViews>
    <sheetView zoomScale="75" zoomScaleNormal="75" zoomScaleSheetLayoutView="80" zoomScalePageLayoutView="0" workbookViewId="0" topLeftCell="A194">
      <selection activeCell="B164" sqref="B164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17" customWidth="1"/>
    <col min="9" max="12" width="16.7109375" style="11" customWidth="1"/>
    <col min="13" max="13" width="16.7109375" style="22" customWidth="1"/>
    <col min="14" max="14" width="16.7109375" style="17" customWidth="1"/>
    <col min="15" max="15" width="12.7109375" style="17" customWidth="1"/>
    <col min="16" max="16" width="9.140625" style="9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117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118</v>
      </c>
      <c r="I1" s="70" t="s">
        <v>119</v>
      </c>
      <c r="J1" s="70" t="s">
        <v>120</v>
      </c>
      <c r="K1" s="70" t="s">
        <v>121</v>
      </c>
      <c r="L1" s="70" t="s">
        <v>122</v>
      </c>
      <c r="M1" s="73" t="str">
        <f>J1</f>
        <v>исполнено через лицевые счета органов, осуществляющих кассовое обслуживание</v>
      </c>
      <c r="N1" s="72" t="s">
        <v>123</v>
      </c>
      <c r="O1" s="72" t="s">
        <v>124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192" t="s">
        <v>417</v>
      </c>
      <c r="E2" s="193"/>
      <c r="F2" s="193"/>
      <c r="G2" s="193"/>
      <c r="H2" s="193"/>
      <c r="I2" s="194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418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H4+H17+H24+H39+H42+H45+H48+H51+H54+H57+H60+H64+H73+H75+H86+H89+H92+H95+H101+H120+H126+H143+H159+H176+H179+H185</f>
        <v>8629600</v>
      </c>
      <c r="I3" s="4">
        <f>I4+I17+I24+I39+I42+I45+I48+I51+I54+I57+I60+I64+I73+I75+I86+I89+I92+I95+I101+I120+I126+I143+I159+I176+I179+I185</f>
        <v>1936931.3199999998</v>
      </c>
      <c r="J3" s="4">
        <f>J4+J17+J24+J39+J42+J45+J48+J51+J54+J57+J60+J64+J73+J75+J86+J89+J92+J95+J101+J120+J126+J143+J159+J176+J179+J185</f>
        <v>1936931.3199999998</v>
      </c>
      <c r="K3" s="4">
        <f>K4+K11+K14+K17+K24+K39+K42+K45+K54+K57+K60+K64+K75+K83+K86+K89+K92+K95+K101+K114+K123+K108+K111+K126+K130+K136+K139+K143+K146+K152+K159+K166+K170+K173+K176+K179+K182+K185+K117+K98+K120+K105+K156+K51+K133</f>
        <v>0</v>
      </c>
      <c r="L3" s="4">
        <f>L4+L11+L14+L17+L24+L39+L42+L45+L54+L57+L60+L64+L75+L83+L86+L89+L92+L95+L101+L114+L123+L108+L111+L126+L130+L136+L139+L143+L146+L152+L159+L166+L170+L173+L176+L179+L182+L185+L117+L98+L120+L105+L156+L51+L133</f>
        <v>0</v>
      </c>
      <c r="M3" s="4">
        <f>M4+M17+M24+M39+M42+M45+M48+M51+M54+M57+M60+M64+M73+M75+M86+M89+M92+M95+M101+M120+M126+M143+M159+M176+M179+M185</f>
        <v>1998846.3199999998</v>
      </c>
      <c r="N3" s="4">
        <f aca="true" t="shared" si="0" ref="N3:O10">H3-I3</f>
        <v>6692668.68</v>
      </c>
      <c r="O3" s="4">
        <f>O4+O11+O14+O17+O24+O39+O42+O45+O54+O57+O60+O64+O75+O83+O86+O89+O92+O95+O101+O114+O123+O108+O111+O126+O130+O136+O139+O143+O146+O152+O159+O166+O170+O173+O176+O179+O182+O185+O117+O98+O120+O105+O156+O51+O133</f>
        <v>0</v>
      </c>
      <c r="P3" s="99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spans="1:256" s="79" customFormat="1" ht="35.25" customHeight="1">
      <c r="A4" s="1" t="s">
        <v>7</v>
      </c>
      <c r="B4" s="2">
        <v>951</v>
      </c>
      <c r="C4" s="3" t="s">
        <v>8</v>
      </c>
      <c r="D4" s="3" t="s">
        <v>160</v>
      </c>
      <c r="E4" s="3" t="s">
        <v>6</v>
      </c>
      <c r="F4" s="3" t="s">
        <v>6</v>
      </c>
      <c r="G4" s="3" t="s">
        <v>6</v>
      </c>
      <c r="H4" s="4">
        <f>H5+H8</f>
        <v>824100</v>
      </c>
      <c r="I4" s="4">
        <f>I5+I8</f>
        <v>216643.04</v>
      </c>
      <c r="J4" s="4">
        <f>J5+J8</f>
        <v>216643.04</v>
      </c>
      <c r="K4" s="4">
        <f>K5+K8</f>
        <v>0</v>
      </c>
      <c r="L4" s="4">
        <f>L5+L8</f>
        <v>0</v>
      </c>
      <c r="M4" s="101">
        <f aca="true" t="shared" si="1" ref="M4:M10">J4</f>
        <v>216643.04</v>
      </c>
      <c r="N4" s="4">
        <f t="shared" si="0"/>
        <v>607456.96</v>
      </c>
      <c r="O4" s="4">
        <f t="shared" si="0"/>
        <v>0</v>
      </c>
      <c r="P4" s="99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spans="1:16" s="97" customFormat="1" ht="33.75" customHeight="1">
      <c r="A5" s="5" t="s">
        <v>9</v>
      </c>
      <c r="B5" s="6">
        <v>951</v>
      </c>
      <c r="C5" s="7" t="s">
        <v>8</v>
      </c>
      <c r="D5" s="7" t="s">
        <v>160</v>
      </c>
      <c r="E5" s="6">
        <v>120</v>
      </c>
      <c r="F5" s="7" t="s">
        <v>10</v>
      </c>
      <c r="G5" s="7" t="s">
        <v>6</v>
      </c>
      <c r="H5" s="8">
        <f>H6+H7</f>
        <v>770100</v>
      </c>
      <c r="I5" s="8">
        <f>I6+I7</f>
        <v>167529.44</v>
      </c>
      <c r="J5" s="8">
        <f>J6+J7</f>
        <v>167529.44</v>
      </c>
      <c r="K5" s="8">
        <f>K6+K7</f>
        <v>0</v>
      </c>
      <c r="L5" s="8">
        <f>L6+L7</f>
        <v>0</v>
      </c>
      <c r="M5" s="95">
        <f t="shared" si="1"/>
        <v>167529.44</v>
      </c>
      <c r="N5" s="8">
        <f t="shared" si="0"/>
        <v>602570.56</v>
      </c>
      <c r="O5" s="8">
        <f t="shared" si="0"/>
        <v>0</v>
      </c>
      <c r="P5" s="96"/>
    </row>
    <row r="6" spans="1:16" s="97" customFormat="1" ht="25.5" customHeight="1">
      <c r="A6" s="5" t="s">
        <v>12</v>
      </c>
      <c r="B6" s="6">
        <v>951</v>
      </c>
      <c r="C6" s="7" t="s">
        <v>8</v>
      </c>
      <c r="D6" s="7" t="s">
        <v>160</v>
      </c>
      <c r="E6" s="6">
        <v>121</v>
      </c>
      <c r="F6" s="7" t="s">
        <v>13</v>
      </c>
      <c r="G6" s="7" t="s">
        <v>14</v>
      </c>
      <c r="H6" s="8">
        <v>580000</v>
      </c>
      <c r="I6" s="8">
        <v>120990.11</v>
      </c>
      <c r="J6" s="8">
        <v>120990.11</v>
      </c>
      <c r="K6" s="8">
        <v>0</v>
      </c>
      <c r="L6" s="8">
        <v>0</v>
      </c>
      <c r="M6" s="95">
        <f t="shared" si="1"/>
        <v>120990.11</v>
      </c>
      <c r="N6" s="8">
        <f t="shared" si="0"/>
        <v>459009.89</v>
      </c>
      <c r="O6" s="8">
        <f t="shared" si="0"/>
        <v>0</v>
      </c>
      <c r="P6" s="96"/>
    </row>
    <row r="7" spans="1:16" s="97" customFormat="1" ht="27" customHeight="1">
      <c r="A7" s="5" t="s">
        <v>15</v>
      </c>
      <c r="B7" s="6">
        <v>951</v>
      </c>
      <c r="C7" s="7" t="s">
        <v>8</v>
      </c>
      <c r="D7" s="7" t="s">
        <v>160</v>
      </c>
      <c r="E7" s="6">
        <v>129</v>
      </c>
      <c r="F7" s="7" t="s">
        <v>16</v>
      </c>
      <c r="G7" s="7" t="s">
        <v>14</v>
      </c>
      <c r="H7" s="8">
        <v>190100</v>
      </c>
      <c r="I7" s="8">
        <v>46539.33</v>
      </c>
      <c r="J7" s="8">
        <v>46539.33</v>
      </c>
      <c r="K7" s="8">
        <v>0</v>
      </c>
      <c r="L7" s="8">
        <v>0</v>
      </c>
      <c r="M7" s="95">
        <f t="shared" si="1"/>
        <v>46539.33</v>
      </c>
      <c r="N7" s="8">
        <f t="shared" si="0"/>
        <v>143560.66999999998</v>
      </c>
      <c r="O7" s="8">
        <f t="shared" si="0"/>
        <v>0</v>
      </c>
      <c r="P7" s="96"/>
    </row>
    <row r="8" spans="1:16" s="97" customFormat="1" ht="33" customHeight="1">
      <c r="A8" s="5" t="s">
        <v>9</v>
      </c>
      <c r="B8" s="6">
        <v>951</v>
      </c>
      <c r="C8" s="7" t="s">
        <v>8</v>
      </c>
      <c r="D8" s="7" t="s">
        <v>160</v>
      </c>
      <c r="E8" s="6">
        <v>120</v>
      </c>
      <c r="F8" s="7" t="s">
        <v>10</v>
      </c>
      <c r="G8" s="7" t="s">
        <v>6</v>
      </c>
      <c r="H8" s="8">
        <f>H9+H10</f>
        <v>54000</v>
      </c>
      <c r="I8" s="8">
        <f>I9+I10</f>
        <v>49113.6</v>
      </c>
      <c r="J8" s="8">
        <f>J9+J10</f>
        <v>49113.6</v>
      </c>
      <c r="K8" s="8">
        <f>K9+K10</f>
        <v>0</v>
      </c>
      <c r="L8" s="8">
        <f>L9+L10</f>
        <v>0</v>
      </c>
      <c r="M8" s="95">
        <f t="shared" si="1"/>
        <v>49113.6</v>
      </c>
      <c r="N8" s="8">
        <f t="shared" si="0"/>
        <v>4886.4000000000015</v>
      </c>
      <c r="O8" s="8">
        <f t="shared" si="0"/>
        <v>0</v>
      </c>
      <c r="P8" s="96"/>
    </row>
    <row r="9" spans="1:16" s="97" customFormat="1" ht="26.25" customHeight="1">
      <c r="A9" s="5" t="s">
        <v>17</v>
      </c>
      <c r="B9" s="6">
        <v>951</v>
      </c>
      <c r="C9" s="7" t="s">
        <v>8</v>
      </c>
      <c r="D9" s="7" t="s">
        <v>160</v>
      </c>
      <c r="E9" s="6">
        <v>122</v>
      </c>
      <c r="F9" s="7" t="s">
        <v>18</v>
      </c>
      <c r="G9" s="7" t="s">
        <v>14</v>
      </c>
      <c r="H9" s="8">
        <v>54000</v>
      </c>
      <c r="I9" s="8">
        <v>49113.6</v>
      </c>
      <c r="J9" s="8">
        <v>49113.6</v>
      </c>
      <c r="K9" s="8">
        <v>0</v>
      </c>
      <c r="L9" s="8">
        <v>0</v>
      </c>
      <c r="M9" s="95">
        <f t="shared" si="1"/>
        <v>49113.6</v>
      </c>
      <c r="N9" s="8">
        <f t="shared" si="0"/>
        <v>4886.4000000000015</v>
      </c>
      <c r="O9" s="8">
        <f t="shared" si="0"/>
        <v>0</v>
      </c>
      <c r="P9" s="96"/>
    </row>
    <row r="10" spans="1:16" s="97" customFormat="1" ht="31.5" customHeight="1" hidden="1">
      <c r="A10" s="5" t="s">
        <v>15</v>
      </c>
      <c r="B10" s="6">
        <v>951</v>
      </c>
      <c r="C10" s="7" t="s">
        <v>8</v>
      </c>
      <c r="D10" s="7" t="s">
        <v>160</v>
      </c>
      <c r="E10" s="6">
        <v>129</v>
      </c>
      <c r="F10" s="7" t="s">
        <v>16</v>
      </c>
      <c r="G10" s="7" t="s">
        <v>14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 t="shared" si="1"/>
        <v>0</v>
      </c>
      <c r="N10" s="8">
        <f t="shared" si="0"/>
        <v>0</v>
      </c>
      <c r="O10" s="8">
        <f t="shared" si="0"/>
        <v>0</v>
      </c>
      <c r="P10" s="96"/>
    </row>
    <row r="11" spans="1:256" s="79" customFormat="1" ht="73.5" customHeight="1" hidden="1">
      <c r="A11" s="1" t="s">
        <v>19</v>
      </c>
      <c r="B11" s="6">
        <v>951</v>
      </c>
      <c r="C11" s="3" t="s">
        <v>21</v>
      </c>
      <c r="D11" s="3" t="s">
        <v>20</v>
      </c>
      <c r="E11" s="3" t="s">
        <v>6</v>
      </c>
      <c r="F11" s="3" t="s">
        <v>6</v>
      </c>
      <c r="G11" s="3" t="s">
        <v>6</v>
      </c>
      <c r="H11" s="4">
        <f>H12</f>
        <v>0</v>
      </c>
      <c r="I11" s="4">
        <f aca="true" t="shared" si="2" ref="I11:O11">I12</f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30">
        <f t="shared" si="2"/>
        <v>0</v>
      </c>
      <c r="N11" s="4">
        <f t="shared" si="2"/>
        <v>0</v>
      </c>
      <c r="O11" s="4">
        <f t="shared" si="2"/>
        <v>0</v>
      </c>
      <c r="P11" s="99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16" s="97" customFormat="1" ht="16.5" customHeight="1" hidden="1">
      <c r="A12" s="5" t="s">
        <v>22</v>
      </c>
      <c r="B12" s="6">
        <v>951</v>
      </c>
      <c r="C12" s="7" t="s">
        <v>21</v>
      </c>
      <c r="D12" s="7" t="s">
        <v>20</v>
      </c>
      <c r="E12" s="7" t="s">
        <v>24</v>
      </c>
      <c r="F12" s="7" t="s">
        <v>23</v>
      </c>
      <c r="G12" s="7" t="s">
        <v>6</v>
      </c>
      <c r="H12" s="8">
        <f>H13</f>
        <v>0</v>
      </c>
      <c r="I12" s="8">
        <f aca="true" t="shared" si="3" ref="I12:O12">I13</f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31">
        <f t="shared" si="3"/>
        <v>0</v>
      </c>
      <c r="N12" s="8">
        <f t="shared" si="3"/>
        <v>0</v>
      </c>
      <c r="O12" s="8">
        <f t="shared" si="3"/>
        <v>0</v>
      </c>
      <c r="P12" s="96"/>
    </row>
    <row r="13" spans="1:16" s="97" customFormat="1" ht="21" customHeight="1" hidden="1">
      <c r="A13" s="5" t="s">
        <v>25</v>
      </c>
      <c r="B13" s="6">
        <v>951</v>
      </c>
      <c r="C13" s="7" t="s">
        <v>21</v>
      </c>
      <c r="D13" s="7" t="s">
        <v>20</v>
      </c>
      <c r="E13" s="7" t="s">
        <v>24</v>
      </c>
      <c r="F13" s="7" t="s">
        <v>26</v>
      </c>
      <c r="G13" s="7" t="s">
        <v>14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5">
        <f>J13</f>
        <v>0</v>
      </c>
      <c r="N13" s="8">
        <f>H13-I13</f>
        <v>0</v>
      </c>
      <c r="O13" s="8">
        <f>I13-J13</f>
        <v>0</v>
      </c>
      <c r="P13" s="96"/>
    </row>
    <row r="14" spans="1:256" s="79" customFormat="1" ht="77.25" customHeight="1" hidden="1">
      <c r="A14" s="1" t="s">
        <v>27</v>
      </c>
      <c r="B14" s="2">
        <v>951</v>
      </c>
      <c r="C14" s="3" t="s">
        <v>21</v>
      </c>
      <c r="D14" s="3" t="s">
        <v>28</v>
      </c>
      <c r="E14" s="3" t="s">
        <v>6</v>
      </c>
      <c r="F14" s="3" t="s">
        <v>6</v>
      </c>
      <c r="G14" s="3" t="s">
        <v>6</v>
      </c>
      <c r="H14" s="4">
        <f>H15</f>
        <v>0</v>
      </c>
      <c r="I14" s="4">
        <f aca="true" t="shared" si="4" ref="I14:O14">I15</f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30">
        <f t="shared" si="4"/>
        <v>0</v>
      </c>
      <c r="N14" s="4">
        <f t="shared" si="4"/>
        <v>0</v>
      </c>
      <c r="O14" s="4">
        <f t="shared" si="4"/>
        <v>0</v>
      </c>
      <c r="P14" s="99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16" s="97" customFormat="1" ht="21" customHeight="1" hidden="1">
      <c r="A15" s="5" t="s">
        <v>29</v>
      </c>
      <c r="B15" s="6">
        <v>951</v>
      </c>
      <c r="C15" s="7" t="s">
        <v>21</v>
      </c>
      <c r="D15" s="7" t="s">
        <v>28</v>
      </c>
      <c r="E15" s="7" t="s">
        <v>24</v>
      </c>
      <c r="F15" s="7" t="s">
        <v>30</v>
      </c>
      <c r="G15" s="7" t="s">
        <v>6</v>
      </c>
      <c r="H15" s="8">
        <f>H16</f>
        <v>0</v>
      </c>
      <c r="I15" s="8">
        <f aca="true" t="shared" si="5" ref="I15:O15">I16</f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31">
        <f t="shared" si="5"/>
        <v>0</v>
      </c>
      <c r="N15" s="8">
        <f t="shared" si="5"/>
        <v>0</v>
      </c>
      <c r="O15" s="8">
        <f t="shared" si="5"/>
        <v>0</v>
      </c>
      <c r="P15" s="96"/>
    </row>
    <row r="16" spans="1:16" s="97" customFormat="1" ht="25.5" customHeight="1" hidden="1">
      <c r="A16" s="5" t="s">
        <v>29</v>
      </c>
      <c r="B16" s="6">
        <v>951</v>
      </c>
      <c r="C16" s="7" t="s">
        <v>21</v>
      </c>
      <c r="D16" s="7" t="s">
        <v>28</v>
      </c>
      <c r="E16" s="7" t="s">
        <v>24</v>
      </c>
      <c r="F16" s="7" t="s">
        <v>30</v>
      </c>
      <c r="G16" s="7" t="s">
        <v>14</v>
      </c>
      <c r="H16" s="8"/>
      <c r="I16" s="8">
        <v>0</v>
      </c>
      <c r="J16" s="8">
        <v>0</v>
      </c>
      <c r="K16" s="8">
        <v>0</v>
      </c>
      <c r="L16" s="8">
        <v>0</v>
      </c>
      <c r="M16" s="95">
        <f>J16</f>
        <v>0</v>
      </c>
      <c r="N16" s="8">
        <f>H16-I16</f>
        <v>0</v>
      </c>
      <c r="O16" s="8">
        <f>I16-J16</f>
        <v>0</v>
      </c>
      <c r="P16" s="96"/>
    </row>
    <row r="17" spans="1:256" s="79" customFormat="1" ht="40.5" customHeight="1">
      <c r="A17" s="1" t="s">
        <v>7</v>
      </c>
      <c r="B17" s="2">
        <v>951</v>
      </c>
      <c r="C17" s="3" t="s">
        <v>21</v>
      </c>
      <c r="D17" s="3" t="s">
        <v>161</v>
      </c>
      <c r="E17" s="3" t="s">
        <v>6</v>
      </c>
      <c r="F17" s="3" t="s">
        <v>6</v>
      </c>
      <c r="G17" s="3" t="s">
        <v>6</v>
      </c>
      <c r="H17" s="4">
        <f>H18+H21</f>
        <v>2265900</v>
      </c>
      <c r="I17" s="4">
        <f aca="true" t="shared" si="6" ref="I17:O17">I18+I21</f>
        <v>295445.22000000003</v>
      </c>
      <c r="J17" s="4">
        <f t="shared" si="6"/>
        <v>295445.22000000003</v>
      </c>
      <c r="K17" s="4">
        <f t="shared" si="6"/>
        <v>0</v>
      </c>
      <c r="L17" s="4">
        <f t="shared" si="6"/>
        <v>0</v>
      </c>
      <c r="M17" s="30">
        <f t="shared" si="6"/>
        <v>295445.22000000003</v>
      </c>
      <c r="N17" s="4">
        <f t="shared" si="6"/>
        <v>1970454.78</v>
      </c>
      <c r="O17" s="4">
        <f t="shared" si="6"/>
        <v>0</v>
      </c>
      <c r="P17" s="99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16" s="97" customFormat="1" ht="30" customHeight="1">
      <c r="A18" s="5" t="s">
        <v>9</v>
      </c>
      <c r="B18" s="6">
        <v>951</v>
      </c>
      <c r="C18" s="7" t="s">
        <v>21</v>
      </c>
      <c r="D18" s="7" t="s">
        <v>161</v>
      </c>
      <c r="E18" s="6">
        <v>120</v>
      </c>
      <c r="F18" s="7" t="s">
        <v>10</v>
      </c>
      <c r="G18" s="7" t="s">
        <v>6</v>
      </c>
      <c r="H18" s="8">
        <f aca="true" t="shared" si="7" ref="H18:O18">H19+H20</f>
        <v>2107100</v>
      </c>
      <c r="I18" s="8">
        <f t="shared" si="7"/>
        <v>292968.82</v>
      </c>
      <c r="J18" s="8">
        <f t="shared" si="7"/>
        <v>292968.82</v>
      </c>
      <c r="K18" s="8">
        <f t="shared" si="7"/>
        <v>0</v>
      </c>
      <c r="L18" s="8">
        <f t="shared" si="7"/>
        <v>0</v>
      </c>
      <c r="M18" s="31">
        <f t="shared" si="7"/>
        <v>292968.82</v>
      </c>
      <c r="N18" s="8">
        <f t="shared" si="7"/>
        <v>1814131.18</v>
      </c>
      <c r="O18" s="8">
        <f t="shared" si="7"/>
        <v>0</v>
      </c>
      <c r="P18" s="96"/>
    </row>
    <row r="19" spans="1:16" s="97" customFormat="1" ht="16.5" customHeight="1">
      <c r="A19" s="5" t="s">
        <v>12</v>
      </c>
      <c r="B19" s="6">
        <v>951</v>
      </c>
      <c r="C19" s="7" t="s">
        <v>21</v>
      </c>
      <c r="D19" s="7" t="s">
        <v>161</v>
      </c>
      <c r="E19" s="6">
        <v>121</v>
      </c>
      <c r="F19" s="7" t="s">
        <v>13</v>
      </c>
      <c r="G19" s="7" t="s">
        <v>14</v>
      </c>
      <c r="H19" s="8">
        <v>1581500</v>
      </c>
      <c r="I19" s="8">
        <v>232790.3</v>
      </c>
      <c r="J19" s="8">
        <v>232790.3</v>
      </c>
      <c r="K19" s="8">
        <v>0</v>
      </c>
      <c r="L19" s="8">
        <v>0</v>
      </c>
      <c r="M19" s="95">
        <f>J19</f>
        <v>232790.3</v>
      </c>
      <c r="N19" s="8">
        <f>H19-I19</f>
        <v>1348709.7</v>
      </c>
      <c r="O19" s="8">
        <f>I19-J19</f>
        <v>0</v>
      </c>
      <c r="P19" s="96"/>
    </row>
    <row r="20" spans="1:16" s="97" customFormat="1" ht="20.25" customHeight="1">
      <c r="A20" s="5" t="s">
        <v>15</v>
      </c>
      <c r="B20" s="6">
        <v>951</v>
      </c>
      <c r="C20" s="7" t="s">
        <v>21</v>
      </c>
      <c r="D20" s="7" t="s">
        <v>161</v>
      </c>
      <c r="E20" s="6">
        <v>129</v>
      </c>
      <c r="F20" s="7" t="s">
        <v>16</v>
      </c>
      <c r="G20" s="7" t="s">
        <v>14</v>
      </c>
      <c r="H20" s="8">
        <v>525600</v>
      </c>
      <c r="I20" s="8">
        <v>60178.52</v>
      </c>
      <c r="J20" s="8">
        <v>60178.52</v>
      </c>
      <c r="K20" s="8">
        <v>0</v>
      </c>
      <c r="L20" s="8">
        <v>0</v>
      </c>
      <c r="M20" s="95">
        <f>J20</f>
        <v>60178.52</v>
      </c>
      <c r="N20" s="8">
        <f>H20-I20</f>
        <v>465421.48</v>
      </c>
      <c r="O20" s="8">
        <f>I20-J20</f>
        <v>0</v>
      </c>
      <c r="P20" s="96"/>
    </row>
    <row r="21" spans="1:16" s="97" customFormat="1" ht="31.5" customHeight="1">
      <c r="A21" s="5" t="s">
        <v>9</v>
      </c>
      <c r="B21" s="6">
        <v>951</v>
      </c>
      <c r="C21" s="7" t="s">
        <v>21</v>
      </c>
      <c r="D21" s="7" t="s">
        <v>161</v>
      </c>
      <c r="E21" s="6">
        <v>120</v>
      </c>
      <c r="F21" s="7" t="s">
        <v>10</v>
      </c>
      <c r="G21" s="7" t="s">
        <v>6</v>
      </c>
      <c r="H21" s="8">
        <f aca="true" t="shared" si="8" ref="H21:O21">H22+H23</f>
        <v>158800</v>
      </c>
      <c r="I21" s="8">
        <f t="shared" si="8"/>
        <v>2476.4</v>
      </c>
      <c r="J21" s="8">
        <f t="shared" si="8"/>
        <v>2476.4</v>
      </c>
      <c r="K21" s="8">
        <f t="shared" si="8"/>
        <v>0</v>
      </c>
      <c r="L21" s="8">
        <f t="shared" si="8"/>
        <v>0</v>
      </c>
      <c r="M21" s="31">
        <f t="shared" si="8"/>
        <v>2476.4</v>
      </c>
      <c r="N21" s="8">
        <f t="shared" si="8"/>
        <v>156323.6</v>
      </c>
      <c r="O21" s="8">
        <f t="shared" si="8"/>
        <v>0</v>
      </c>
      <c r="P21" s="96"/>
    </row>
    <row r="22" spans="1:16" s="97" customFormat="1" ht="20.25" customHeight="1">
      <c r="A22" s="5" t="s">
        <v>17</v>
      </c>
      <c r="B22" s="6">
        <v>951</v>
      </c>
      <c r="C22" s="7" t="s">
        <v>21</v>
      </c>
      <c r="D22" s="7" t="s">
        <v>161</v>
      </c>
      <c r="E22" s="6">
        <v>122</v>
      </c>
      <c r="F22" s="7" t="s">
        <v>18</v>
      </c>
      <c r="G22" s="7" t="s">
        <v>14</v>
      </c>
      <c r="H22" s="8">
        <v>158800</v>
      </c>
      <c r="I22" s="8">
        <v>2476.4</v>
      </c>
      <c r="J22" s="8">
        <v>2476.4</v>
      </c>
      <c r="K22" s="8">
        <v>0</v>
      </c>
      <c r="L22" s="8">
        <v>0</v>
      </c>
      <c r="M22" s="95">
        <f>J22</f>
        <v>2476.4</v>
      </c>
      <c r="N22" s="8">
        <f>H22-I22</f>
        <v>156323.6</v>
      </c>
      <c r="O22" s="8">
        <f>I22-J22</f>
        <v>0</v>
      </c>
      <c r="P22" s="96"/>
    </row>
    <row r="23" spans="1:16" s="97" customFormat="1" ht="20.25" customHeight="1" hidden="1">
      <c r="A23" s="5" t="s">
        <v>15</v>
      </c>
      <c r="B23" s="6">
        <v>951</v>
      </c>
      <c r="C23" s="7" t="s">
        <v>21</v>
      </c>
      <c r="D23" s="7" t="s">
        <v>161</v>
      </c>
      <c r="E23" s="6">
        <v>129</v>
      </c>
      <c r="F23" s="7" t="s">
        <v>16</v>
      </c>
      <c r="G23" s="7" t="s">
        <v>14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256" s="79" customFormat="1" ht="33.75" customHeight="1">
      <c r="A24" s="1" t="s">
        <v>31</v>
      </c>
      <c r="B24" s="2">
        <v>951</v>
      </c>
      <c r="C24" s="3" t="s">
        <v>21</v>
      </c>
      <c r="D24" s="3" t="s">
        <v>162</v>
      </c>
      <c r="E24" s="3" t="s">
        <v>6</v>
      </c>
      <c r="F24" s="3" t="s">
        <v>6</v>
      </c>
      <c r="G24" s="3" t="s">
        <v>6</v>
      </c>
      <c r="H24" s="4">
        <f>H25+H31+H35+H37+H33</f>
        <v>557200</v>
      </c>
      <c r="I24" s="4">
        <f aca="true" t="shared" si="9" ref="I24:O24">I25+I31+I35+I37+I33</f>
        <v>156175.69</v>
      </c>
      <c r="J24" s="4">
        <f t="shared" si="9"/>
        <v>156175.69</v>
      </c>
      <c r="K24" s="4">
        <f t="shared" si="9"/>
        <v>0</v>
      </c>
      <c r="L24" s="4">
        <f t="shared" si="9"/>
        <v>0</v>
      </c>
      <c r="M24" s="4">
        <f t="shared" si="9"/>
        <v>156175.69</v>
      </c>
      <c r="N24" s="4">
        <f t="shared" si="9"/>
        <v>401024.31</v>
      </c>
      <c r="O24" s="4">
        <f t="shared" si="9"/>
        <v>0</v>
      </c>
      <c r="P24" s="99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16" s="97" customFormat="1" ht="21.75" customHeight="1">
      <c r="A25" s="5" t="s">
        <v>22</v>
      </c>
      <c r="B25" s="6">
        <v>951</v>
      </c>
      <c r="C25" s="7" t="s">
        <v>21</v>
      </c>
      <c r="D25" s="7" t="s">
        <v>162</v>
      </c>
      <c r="E25" s="7" t="s">
        <v>24</v>
      </c>
      <c r="F25" s="7">
        <v>220</v>
      </c>
      <c r="G25" s="7" t="s">
        <v>6</v>
      </c>
      <c r="H25" s="8">
        <f>H26+H27+H28+H29+H30</f>
        <v>528700</v>
      </c>
      <c r="I25" s="8">
        <f>I26+I28+I29+I30</f>
        <v>152525.69</v>
      </c>
      <c r="J25" s="8">
        <f>J26+J28+J29+J30</f>
        <v>152525.69</v>
      </c>
      <c r="K25" s="8">
        <f>K26+K27+K28+K29+K30</f>
        <v>0</v>
      </c>
      <c r="L25" s="8">
        <f>L26+L27+L28+L29+L30</f>
        <v>0</v>
      </c>
      <c r="M25" s="31">
        <f>M26+M27+M28+M29+M30</f>
        <v>152525.69</v>
      </c>
      <c r="N25" s="8">
        <f>N26+N27+N28+N29+N30</f>
        <v>376174.31</v>
      </c>
      <c r="O25" s="8">
        <f>O26+O27+O28+O29+O30</f>
        <v>0</v>
      </c>
      <c r="P25" s="96"/>
    </row>
    <row r="26" spans="1:16" s="97" customFormat="1" ht="18.75" customHeight="1">
      <c r="A26" s="5" t="s">
        <v>32</v>
      </c>
      <c r="B26" s="6">
        <v>951</v>
      </c>
      <c r="C26" s="7" t="s">
        <v>21</v>
      </c>
      <c r="D26" s="7" t="s">
        <v>162</v>
      </c>
      <c r="E26" s="7" t="s">
        <v>24</v>
      </c>
      <c r="F26" s="7">
        <v>221</v>
      </c>
      <c r="G26" s="7" t="s">
        <v>14</v>
      </c>
      <c r="H26" s="8">
        <v>65000</v>
      </c>
      <c r="I26" s="8">
        <v>12007.69</v>
      </c>
      <c r="J26" s="8">
        <v>12007.69</v>
      </c>
      <c r="K26" s="8">
        <v>0</v>
      </c>
      <c r="L26" s="8">
        <v>0</v>
      </c>
      <c r="M26" s="95">
        <f>J26</f>
        <v>12007.69</v>
      </c>
      <c r="N26" s="8">
        <f aca="true" t="shared" si="10" ref="N26:O30">H26-I26</f>
        <v>52992.31</v>
      </c>
      <c r="O26" s="8">
        <f t="shared" si="10"/>
        <v>0</v>
      </c>
      <c r="P26" s="96"/>
    </row>
    <row r="27" spans="1:16" s="97" customFormat="1" ht="17.25" customHeight="1" hidden="1">
      <c r="A27" s="5" t="s">
        <v>33</v>
      </c>
      <c r="B27" s="6">
        <v>951</v>
      </c>
      <c r="C27" s="7" t="s">
        <v>21</v>
      </c>
      <c r="D27" s="7" t="s">
        <v>162</v>
      </c>
      <c r="E27" s="7" t="s">
        <v>24</v>
      </c>
      <c r="F27" s="7">
        <v>222</v>
      </c>
      <c r="G27" s="7" t="s">
        <v>14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 t="shared" si="10"/>
        <v>0</v>
      </c>
      <c r="O27" s="8">
        <f t="shared" si="10"/>
        <v>0</v>
      </c>
      <c r="P27" s="96"/>
    </row>
    <row r="28" spans="1:16" s="97" customFormat="1" ht="16.5" customHeight="1">
      <c r="A28" s="5" t="s">
        <v>164</v>
      </c>
      <c r="B28" s="6">
        <v>951</v>
      </c>
      <c r="C28" s="7" t="s">
        <v>21</v>
      </c>
      <c r="D28" s="7" t="s">
        <v>162</v>
      </c>
      <c r="E28" s="7" t="s">
        <v>24</v>
      </c>
      <c r="F28" s="7">
        <v>224</v>
      </c>
      <c r="G28" s="7" t="s">
        <v>14</v>
      </c>
      <c r="H28" s="8">
        <v>360000</v>
      </c>
      <c r="I28" s="8">
        <v>90000</v>
      </c>
      <c r="J28" s="8">
        <v>90000</v>
      </c>
      <c r="K28" s="8">
        <v>0</v>
      </c>
      <c r="L28" s="8">
        <v>0</v>
      </c>
      <c r="M28" s="95">
        <f>J28</f>
        <v>90000</v>
      </c>
      <c r="N28" s="8">
        <f t="shared" si="10"/>
        <v>270000</v>
      </c>
      <c r="O28" s="8">
        <f t="shared" si="10"/>
        <v>0</v>
      </c>
      <c r="P28" s="96"/>
    </row>
    <row r="29" spans="1:16" s="97" customFormat="1" ht="25.5" customHeight="1">
      <c r="A29" s="5" t="s">
        <v>165</v>
      </c>
      <c r="B29" s="102">
        <v>951</v>
      </c>
      <c r="C29" s="103" t="s">
        <v>21</v>
      </c>
      <c r="D29" s="103" t="s">
        <v>162</v>
      </c>
      <c r="E29" s="103" t="s">
        <v>24</v>
      </c>
      <c r="F29" s="103">
        <v>225</v>
      </c>
      <c r="G29" s="103" t="s">
        <v>14</v>
      </c>
      <c r="H29" s="98">
        <v>53600</v>
      </c>
      <c r="I29" s="8">
        <v>600</v>
      </c>
      <c r="J29" s="8">
        <v>600</v>
      </c>
      <c r="K29" s="8">
        <v>0</v>
      </c>
      <c r="L29" s="8">
        <v>0</v>
      </c>
      <c r="M29" s="95">
        <f>J29</f>
        <v>600</v>
      </c>
      <c r="N29" s="8">
        <f t="shared" si="10"/>
        <v>53000</v>
      </c>
      <c r="O29" s="8">
        <f t="shared" si="10"/>
        <v>0</v>
      </c>
      <c r="P29" s="96"/>
    </row>
    <row r="30" spans="1:16" s="97" customFormat="1" ht="18.75" customHeight="1">
      <c r="A30" s="5" t="s">
        <v>25</v>
      </c>
      <c r="B30" s="102">
        <v>951</v>
      </c>
      <c r="C30" s="103" t="s">
        <v>21</v>
      </c>
      <c r="D30" s="103" t="s">
        <v>162</v>
      </c>
      <c r="E30" s="103" t="s">
        <v>24</v>
      </c>
      <c r="F30" s="103">
        <v>226</v>
      </c>
      <c r="G30" s="103" t="s">
        <v>14</v>
      </c>
      <c r="H30" s="98">
        <v>50100</v>
      </c>
      <c r="I30" s="8">
        <v>49918</v>
      </c>
      <c r="J30" s="8">
        <v>49918</v>
      </c>
      <c r="K30" s="8">
        <v>0</v>
      </c>
      <c r="L30" s="8">
        <v>0</v>
      </c>
      <c r="M30" s="95">
        <f>J30</f>
        <v>49918</v>
      </c>
      <c r="N30" s="8">
        <f t="shared" si="10"/>
        <v>182</v>
      </c>
      <c r="O30" s="8">
        <f t="shared" si="10"/>
        <v>0</v>
      </c>
      <c r="P30" s="96"/>
    </row>
    <row r="31" spans="1:16" s="97" customFormat="1" ht="21.75" customHeight="1" hidden="1">
      <c r="A31" s="5" t="s">
        <v>38</v>
      </c>
      <c r="B31" s="6">
        <v>951</v>
      </c>
      <c r="C31" s="7" t="s">
        <v>21</v>
      </c>
      <c r="D31" s="7" t="s">
        <v>162</v>
      </c>
      <c r="E31" s="7" t="s">
        <v>24</v>
      </c>
      <c r="F31" s="7" t="s">
        <v>39</v>
      </c>
      <c r="G31" s="7" t="s">
        <v>6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31">
        <f>M32</f>
        <v>0</v>
      </c>
      <c r="N31" s="8">
        <f>N32</f>
        <v>0</v>
      </c>
      <c r="O31" s="8">
        <f>O32</f>
        <v>0</v>
      </c>
      <c r="P31" s="96"/>
    </row>
    <row r="32" spans="1:16" s="97" customFormat="1" ht="18" customHeight="1" hidden="1">
      <c r="A32" s="5" t="s">
        <v>38</v>
      </c>
      <c r="B32" s="6">
        <v>951</v>
      </c>
      <c r="C32" s="7" t="s">
        <v>21</v>
      </c>
      <c r="D32" s="7" t="s">
        <v>162</v>
      </c>
      <c r="E32" s="7" t="s">
        <v>24</v>
      </c>
      <c r="F32" s="7" t="s">
        <v>39</v>
      </c>
      <c r="G32" s="7" t="s">
        <v>14</v>
      </c>
      <c r="H32" s="8">
        <v>0</v>
      </c>
      <c r="I32" s="8"/>
      <c r="J32" s="8"/>
      <c r="K32" s="8">
        <v>0</v>
      </c>
      <c r="L32" s="8">
        <v>0</v>
      </c>
      <c r="M32" s="95">
        <f>J32</f>
        <v>0</v>
      </c>
      <c r="N32" s="8">
        <f>H32-I32</f>
        <v>0</v>
      </c>
      <c r="O32" s="8">
        <f>I32-J32</f>
        <v>0</v>
      </c>
      <c r="P32" s="96"/>
    </row>
    <row r="33" spans="1:16" s="97" customFormat="1" ht="26.25" customHeight="1" hidden="1">
      <c r="A33" s="5" t="s">
        <v>163</v>
      </c>
      <c r="B33" s="6">
        <v>951</v>
      </c>
      <c r="C33" s="7" t="s">
        <v>21</v>
      </c>
      <c r="D33" s="7" t="s">
        <v>162</v>
      </c>
      <c r="E33" s="7" t="s">
        <v>24</v>
      </c>
      <c r="F33" s="7">
        <v>310</v>
      </c>
      <c r="G33" s="7" t="s">
        <v>6</v>
      </c>
      <c r="H33" s="8">
        <f aca="true" t="shared" si="11" ref="H33:O35">H34</f>
        <v>0</v>
      </c>
      <c r="I33" s="8"/>
      <c r="J33" s="8"/>
      <c r="K33" s="8">
        <f t="shared" si="11"/>
        <v>0</v>
      </c>
      <c r="L33" s="8">
        <f t="shared" si="11"/>
        <v>0</v>
      </c>
      <c r="M33" s="31">
        <f t="shared" si="11"/>
        <v>0</v>
      </c>
      <c r="N33" s="8">
        <f t="shared" si="11"/>
        <v>0</v>
      </c>
      <c r="O33" s="8">
        <f t="shared" si="11"/>
        <v>0</v>
      </c>
      <c r="P33" s="96"/>
    </row>
    <row r="34" spans="1:16" s="97" customFormat="1" ht="24" customHeight="1" hidden="1">
      <c r="A34" s="5" t="s">
        <v>163</v>
      </c>
      <c r="B34" s="6">
        <v>951</v>
      </c>
      <c r="C34" s="7" t="s">
        <v>21</v>
      </c>
      <c r="D34" s="7" t="s">
        <v>162</v>
      </c>
      <c r="E34" s="7" t="s">
        <v>24</v>
      </c>
      <c r="F34" s="7">
        <v>310</v>
      </c>
      <c r="G34" s="7" t="s">
        <v>14</v>
      </c>
      <c r="H34" s="8">
        <v>0</v>
      </c>
      <c r="I34" s="8"/>
      <c r="J34" s="8"/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16" s="97" customFormat="1" ht="26.25" customHeight="1">
      <c r="A35" s="5" t="s">
        <v>29</v>
      </c>
      <c r="B35" s="6">
        <v>951</v>
      </c>
      <c r="C35" s="7" t="s">
        <v>21</v>
      </c>
      <c r="D35" s="7" t="s">
        <v>162</v>
      </c>
      <c r="E35" s="7" t="s">
        <v>24</v>
      </c>
      <c r="F35" s="7">
        <v>340</v>
      </c>
      <c r="G35" s="7" t="s">
        <v>6</v>
      </c>
      <c r="H35" s="8">
        <f t="shared" si="11"/>
        <v>28500</v>
      </c>
      <c r="I35" s="8">
        <f>I36</f>
        <v>3650</v>
      </c>
      <c r="J35" s="8">
        <f>J36</f>
        <v>3650</v>
      </c>
      <c r="K35" s="8">
        <f t="shared" si="11"/>
        <v>0</v>
      </c>
      <c r="L35" s="8">
        <f t="shared" si="11"/>
        <v>0</v>
      </c>
      <c r="M35" s="31">
        <f t="shared" si="11"/>
        <v>3650</v>
      </c>
      <c r="N35" s="8">
        <f t="shared" si="11"/>
        <v>24850</v>
      </c>
      <c r="O35" s="8">
        <f t="shared" si="11"/>
        <v>0</v>
      </c>
      <c r="P35" s="96"/>
    </row>
    <row r="36" spans="1:16" s="97" customFormat="1" ht="24" customHeight="1">
      <c r="A36" s="5" t="s">
        <v>29</v>
      </c>
      <c r="B36" s="6">
        <v>951</v>
      </c>
      <c r="C36" s="7" t="s">
        <v>21</v>
      </c>
      <c r="D36" s="7" t="s">
        <v>162</v>
      </c>
      <c r="E36" s="7" t="s">
        <v>24</v>
      </c>
      <c r="F36" s="7">
        <v>340</v>
      </c>
      <c r="G36" s="7" t="s">
        <v>14</v>
      </c>
      <c r="H36" s="8">
        <v>28500</v>
      </c>
      <c r="I36" s="8">
        <v>3650</v>
      </c>
      <c r="J36" s="8">
        <v>3650</v>
      </c>
      <c r="K36" s="8">
        <v>0</v>
      </c>
      <c r="L36" s="8">
        <v>0</v>
      </c>
      <c r="M36" s="95">
        <f>J36</f>
        <v>3650</v>
      </c>
      <c r="N36" s="8">
        <f>H36-I36</f>
        <v>24850</v>
      </c>
      <c r="O36" s="8">
        <f>I36-J36</f>
        <v>0</v>
      </c>
      <c r="P36" s="96"/>
    </row>
    <row r="37" spans="1:17" s="97" customFormat="1" ht="19.5" customHeight="1" hidden="1">
      <c r="A37" s="5" t="s">
        <v>38</v>
      </c>
      <c r="B37" s="6">
        <v>951</v>
      </c>
      <c r="C37" s="7" t="s">
        <v>21</v>
      </c>
      <c r="D37" s="7" t="s">
        <v>162</v>
      </c>
      <c r="E37" s="7">
        <v>850</v>
      </c>
      <c r="F37" s="7">
        <v>290</v>
      </c>
      <c r="G37" s="7" t="s">
        <v>6</v>
      </c>
      <c r="H37" s="8">
        <f>H38</f>
        <v>0</v>
      </c>
      <c r="I37" s="8"/>
      <c r="J37" s="8"/>
      <c r="K37" s="8">
        <f>K38</f>
        <v>0</v>
      </c>
      <c r="L37" s="8">
        <f>L38</f>
        <v>0</v>
      </c>
      <c r="M37" s="31">
        <f>M38</f>
        <v>0</v>
      </c>
      <c r="N37" s="8">
        <f>N38</f>
        <v>0</v>
      </c>
      <c r="O37" s="8">
        <f>O38</f>
        <v>0</v>
      </c>
      <c r="P37" s="12"/>
      <c r="Q37" s="13"/>
    </row>
    <row r="38" spans="1:16" s="97" customFormat="1" ht="18.75" customHeight="1" hidden="1">
      <c r="A38" s="5" t="s">
        <v>38</v>
      </c>
      <c r="B38" s="6">
        <v>951</v>
      </c>
      <c r="C38" s="7" t="s">
        <v>21</v>
      </c>
      <c r="D38" s="7" t="s">
        <v>162</v>
      </c>
      <c r="E38" s="7">
        <v>852</v>
      </c>
      <c r="F38" s="7">
        <v>290</v>
      </c>
      <c r="G38" s="7" t="s">
        <v>14</v>
      </c>
      <c r="H38" s="8">
        <v>0</v>
      </c>
      <c r="I38" s="8"/>
      <c r="J38" s="8"/>
      <c r="K38" s="8">
        <v>0</v>
      </c>
      <c r="L38" s="8">
        <v>0</v>
      </c>
      <c r="M38" s="95">
        <f>J38</f>
        <v>0</v>
      </c>
      <c r="N38" s="8">
        <f>H38-I38</f>
        <v>0</v>
      </c>
      <c r="O38" s="8">
        <f>I38-J38</f>
        <v>0</v>
      </c>
      <c r="P38" s="96"/>
    </row>
    <row r="39" spans="1:256" s="79" customFormat="1" ht="77.25" customHeight="1">
      <c r="A39" s="1" t="s">
        <v>40</v>
      </c>
      <c r="B39" s="2">
        <v>951</v>
      </c>
      <c r="C39" s="3" t="s">
        <v>21</v>
      </c>
      <c r="D39" s="3" t="s">
        <v>166</v>
      </c>
      <c r="E39" s="3" t="s">
        <v>6</v>
      </c>
      <c r="F39" s="3" t="s">
        <v>6</v>
      </c>
      <c r="G39" s="3" t="s">
        <v>6</v>
      </c>
      <c r="H39" s="4">
        <f>H40</f>
        <v>200</v>
      </c>
      <c r="I39" s="4">
        <f aca="true" t="shared" si="12" ref="I39:O39">I40</f>
        <v>0</v>
      </c>
      <c r="J39" s="4">
        <f t="shared" si="12"/>
        <v>0</v>
      </c>
      <c r="K39" s="4">
        <f t="shared" si="12"/>
        <v>0</v>
      </c>
      <c r="L39" s="4">
        <f t="shared" si="12"/>
        <v>0</v>
      </c>
      <c r="M39" s="30">
        <f t="shared" si="12"/>
        <v>0</v>
      </c>
      <c r="N39" s="4">
        <f t="shared" si="12"/>
        <v>200</v>
      </c>
      <c r="O39" s="4">
        <f t="shared" si="12"/>
        <v>0</v>
      </c>
      <c r="P39" s="99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spans="1:16" s="97" customFormat="1" ht="21.75" customHeight="1">
      <c r="A40" s="5" t="s">
        <v>29</v>
      </c>
      <c r="B40" s="6">
        <v>951</v>
      </c>
      <c r="C40" s="7" t="s">
        <v>21</v>
      </c>
      <c r="D40" s="7" t="s">
        <v>166</v>
      </c>
      <c r="E40" s="7" t="s">
        <v>24</v>
      </c>
      <c r="F40" s="7" t="s">
        <v>30</v>
      </c>
      <c r="G40" s="7" t="s">
        <v>6</v>
      </c>
      <c r="H40" s="8">
        <f>H41</f>
        <v>200</v>
      </c>
      <c r="I40" s="8"/>
      <c r="J40" s="8"/>
      <c r="K40" s="8">
        <f>K41</f>
        <v>0</v>
      </c>
      <c r="L40" s="8">
        <f>L41</f>
        <v>0</v>
      </c>
      <c r="M40" s="31">
        <f>M41</f>
        <v>0</v>
      </c>
      <c r="N40" s="8">
        <f>N41</f>
        <v>200</v>
      </c>
      <c r="O40" s="8">
        <f>O41</f>
        <v>0</v>
      </c>
      <c r="P40" s="96"/>
    </row>
    <row r="41" spans="1:16" s="97" customFormat="1" ht="20.25" customHeight="1">
      <c r="A41" s="5" t="s">
        <v>29</v>
      </c>
      <c r="B41" s="6">
        <v>951</v>
      </c>
      <c r="C41" s="7" t="s">
        <v>21</v>
      </c>
      <c r="D41" s="7" t="s">
        <v>166</v>
      </c>
      <c r="E41" s="7" t="s">
        <v>24</v>
      </c>
      <c r="F41" s="7" t="s">
        <v>30</v>
      </c>
      <c r="G41" s="7" t="s">
        <v>41</v>
      </c>
      <c r="H41" s="8">
        <v>200</v>
      </c>
      <c r="I41" s="8"/>
      <c r="J41" s="8"/>
      <c r="K41" s="8">
        <v>0</v>
      </c>
      <c r="L41" s="8">
        <v>0</v>
      </c>
      <c r="M41" s="95">
        <f>J41</f>
        <v>0</v>
      </c>
      <c r="N41" s="8">
        <f>H41-I41</f>
        <v>200</v>
      </c>
      <c r="O41" s="8">
        <f>I41-J41</f>
        <v>0</v>
      </c>
      <c r="P41" s="96"/>
    </row>
    <row r="42" spans="1:256" s="79" customFormat="1" ht="45.75" customHeight="1">
      <c r="A42" s="1" t="s">
        <v>42</v>
      </c>
      <c r="B42" s="2">
        <v>951</v>
      </c>
      <c r="C42" s="3" t="s">
        <v>21</v>
      </c>
      <c r="D42" s="3" t="s">
        <v>167</v>
      </c>
      <c r="E42" s="3" t="s">
        <v>6</v>
      </c>
      <c r="F42" s="3" t="s">
        <v>6</v>
      </c>
      <c r="G42" s="3" t="s">
        <v>6</v>
      </c>
      <c r="H42" s="4">
        <f>H43</f>
        <v>25500</v>
      </c>
      <c r="I42" s="4">
        <f aca="true" t="shared" si="13" ref="I42:O42">I43</f>
        <v>6500</v>
      </c>
      <c r="J42" s="4">
        <f t="shared" si="13"/>
        <v>6500</v>
      </c>
      <c r="K42" s="4">
        <f t="shared" si="13"/>
        <v>0</v>
      </c>
      <c r="L42" s="4">
        <f t="shared" si="13"/>
        <v>0</v>
      </c>
      <c r="M42" s="30">
        <f t="shared" si="13"/>
        <v>6500</v>
      </c>
      <c r="N42" s="4">
        <f t="shared" si="13"/>
        <v>19000</v>
      </c>
      <c r="O42" s="4">
        <f t="shared" si="13"/>
        <v>0</v>
      </c>
      <c r="P42" s="99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  <row r="43" spans="1:16" s="97" customFormat="1" ht="22.5" customHeight="1">
      <c r="A43" s="5" t="s">
        <v>43</v>
      </c>
      <c r="B43" s="6">
        <v>951</v>
      </c>
      <c r="C43" s="7" t="s">
        <v>21</v>
      </c>
      <c r="D43" s="7" t="s">
        <v>167</v>
      </c>
      <c r="E43" s="7" t="s">
        <v>45</v>
      </c>
      <c r="F43" s="7" t="s">
        <v>44</v>
      </c>
      <c r="G43" s="7" t="s">
        <v>6</v>
      </c>
      <c r="H43" s="8">
        <f>H44</f>
        <v>25500</v>
      </c>
      <c r="I43" s="8">
        <f aca="true" t="shared" si="14" ref="I43:O43">I44</f>
        <v>6500</v>
      </c>
      <c r="J43" s="8">
        <f t="shared" si="14"/>
        <v>6500</v>
      </c>
      <c r="K43" s="8">
        <f t="shared" si="14"/>
        <v>0</v>
      </c>
      <c r="L43" s="8">
        <f t="shared" si="14"/>
        <v>0</v>
      </c>
      <c r="M43" s="31">
        <f t="shared" si="14"/>
        <v>6500</v>
      </c>
      <c r="N43" s="8">
        <f t="shared" si="14"/>
        <v>19000</v>
      </c>
      <c r="O43" s="8">
        <f t="shared" si="14"/>
        <v>0</v>
      </c>
      <c r="P43" s="96"/>
    </row>
    <row r="44" spans="1:16" s="97" customFormat="1" ht="30" customHeight="1">
      <c r="A44" s="5" t="s">
        <v>46</v>
      </c>
      <c r="B44" s="6">
        <v>951</v>
      </c>
      <c r="C44" s="7" t="s">
        <v>21</v>
      </c>
      <c r="D44" s="7" t="s">
        <v>167</v>
      </c>
      <c r="E44" s="7" t="s">
        <v>45</v>
      </c>
      <c r="F44" s="7" t="s">
        <v>47</v>
      </c>
      <c r="G44" s="7" t="s">
        <v>14</v>
      </c>
      <c r="H44" s="8">
        <v>25500</v>
      </c>
      <c r="I44" s="8">
        <v>6500</v>
      </c>
      <c r="J44" s="8">
        <v>6500</v>
      </c>
      <c r="K44" s="8">
        <v>0</v>
      </c>
      <c r="L44" s="8">
        <v>0</v>
      </c>
      <c r="M44" s="95">
        <f>J44</f>
        <v>6500</v>
      </c>
      <c r="N44" s="8">
        <f>H44-I44</f>
        <v>19000</v>
      </c>
      <c r="O44" s="8">
        <f>I44-J44</f>
        <v>0</v>
      </c>
      <c r="P44" s="96"/>
    </row>
    <row r="45" spans="1:256" s="79" customFormat="1" ht="42" customHeight="1">
      <c r="A45" s="1" t="s">
        <v>48</v>
      </c>
      <c r="B45" s="2">
        <v>951</v>
      </c>
      <c r="C45" s="3" t="s">
        <v>21</v>
      </c>
      <c r="D45" s="3" t="s">
        <v>168</v>
      </c>
      <c r="E45" s="3" t="s">
        <v>6</v>
      </c>
      <c r="F45" s="3" t="s">
        <v>6</v>
      </c>
      <c r="G45" s="3" t="s">
        <v>6</v>
      </c>
      <c r="H45" s="4">
        <f>H46</f>
        <v>35100</v>
      </c>
      <c r="I45" s="4">
        <f aca="true" t="shared" si="15" ref="I45:O45">I46</f>
        <v>8700</v>
      </c>
      <c r="J45" s="4">
        <f t="shared" si="15"/>
        <v>8700</v>
      </c>
      <c r="K45" s="4">
        <f t="shared" si="15"/>
        <v>0</v>
      </c>
      <c r="L45" s="4">
        <f t="shared" si="15"/>
        <v>0</v>
      </c>
      <c r="M45" s="30">
        <f t="shared" si="15"/>
        <v>8700</v>
      </c>
      <c r="N45" s="4">
        <f t="shared" si="15"/>
        <v>26400</v>
      </c>
      <c r="O45" s="4">
        <f t="shared" si="15"/>
        <v>0</v>
      </c>
      <c r="P45" s="9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  <row r="46" spans="1:16" s="97" customFormat="1" ht="25.5" customHeight="1">
      <c r="A46" s="5" t="s">
        <v>43</v>
      </c>
      <c r="B46" s="6">
        <v>951</v>
      </c>
      <c r="C46" s="7" t="s">
        <v>21</v>
      </c>
      <c r="D46" s="7" t="s">
        <v>168</v>
      </c>
      <c r="E46" s="7" t="s">
        <v>45</v>
      </c>
      <c r="F46" s="7" t="s">
        <v>44</v>
      </c>
      <c r="G46" s="7" t="s">
        <v>6</v>
      </c>
      <c r="H46" s="8">
        <f>H47</f>
        <v>35100</v>
      </c>
      <c r="I46" s="8">
        <f aca="true" t="shared" si="16" ref="I46:O46">I47</f>
        <v>8700</v>
      </c>
      <c r="J46" s="8">
        <f t="shared" si="16"/>
        <v>8700</v>
      </c>
      <c r="K46" s="8">
        <f t="shared" si="16"/>
        <v>0</v>
      </c>
      <c r="L46" s="8">
        <f t="shared" si="16"/>
        <v>0</v>
      </c>
      <c r="M46" s="31">
        <f t="shared" si="16"/>
        <v>8700</v>
      </c>
      <c r="N46" s="8">
        <f t="shared" si="16"/>
        <v>26400</v>
      </c>
      <c r="O46" s="8">
        <f t="shared" si="16"/>
        <v>0</v>
      </c>
      <c r="P46" s="96"/>
    </row>
    <row r="47" spans="1:16" s="97" customFormat="1" ht="32.25" customHeight="1">
      <c r="A47" s="5" t="s">
        <v>46</v>
      </c>
      <c r="B47" s="6">
        <v>951</v>
      </c>
      <c r="C47" s="7" t="s">
        <v>21</v>
      </c>
      <c r="D47" s="7" t="s">
        <v>168</v>
      </c>
      <c r="E47" s="7" t="s">
        <v>45</v>
      </c>
      <c r="F47" s="7" t="s">
        <v>47</v>
      </c>
      <c r="G47" s="7" t="s">
        <v>14</v>
      </c>
      <c r="H47" s="8">
        <v>35100</v>
      </c>
      <c r="I47" s="8">
        <v>8700</v>
      </c>
      <c r="J47" s="8">
        <v>8700</v>
      </c>
      <c r="K47" s="8">
        <v>0</v>
      </c>
      <c r="L47" s="8">
        <v>0</v>
      </c>
      <c r="M47" s="95">
        <f>J47</f>
        <v>8700</v>
      </c>
      <c r="N47" s="8">
        <f>H47-I47</f>
        <v>26400</v>
      </c>
      <c r="O47" s="8">
        <f>I47-J47</f>
        <v>0</v>
      </c>
      <c r="P47" s="96"/>
    </row>
    <row r="48" spans="1:16" s="100" customFormat="1" ht="36.75" customHeight="1">
      <c r="A48" s="1" t="s">
        <v>171</v>
      </c>
      <c r="B48" s="2">
        <v>951</v>
      </c>
      <c r="C48" s="37" t="s">
        <v>169</v>
      </c>
      <c r="D48" s="37" t="s">
        <v>170</v>
      </c>
      <c r="E48" s="3"/>
      <c r="F48" s="3"/>
      <c r="G48" s="3"/>
      <c r="H48" s="4">
        <f>H49</f>
        <v>160800</v>
      </c>
      <c r="I48" s="4">
        <f aca="true" t="shared" si="17" ref="I48:O49">I49</f>
        <v>0</v>
      </c>
      <c r="J48" s="4">
        <f t="shared" si="17"/>
        <v>0</v>
      </c>
      <c r="K48" s="4">
        <f t="shared" si="17"/>
        <v>0</v>
      </c>
      <c r="L48" s="4">
        <f t="shared" si="17"/>
        <v>0</v>
      </c>
      <c r="M48" s="4">
        <f t="shared" si="17"/>
        <v>0</v>
      </c>
      <c r="N48" s="4">
        <f t="shared" si="17"/>
        <v>160800</v>
      </c>
      <c r="O48" s="4">
        <f t="shared" si="17"/>
        <v>0</v>
      </c>
      <c r="P48" s="99"/>
    </row>
    <row r="49" spans="1:16" s="97" customFormat="1" ht="25.5" customHeight="1">
      <c r="A49" s="5" t="s">
        <v>172</v>
      </c>
      <c r="B49" s="6">
        <v>951</v>
      </c>
      <c r="C49" s="38" t="s">
        <v>169</v>
      </c>
      <c r="D49" s="38" t="s">
        <v>170</v>
      </c>
      <c r="E49" s="7">
        <v>880</v>
      </c>
      <c r="F49" s="7">
        <v>290</v>
      </c>
      <c r="G49" s="7"/>
      <c r="H49" s="8">
        <f>H50</f>
        <v>160800</v>
      </c>
      <c r="I49" s="8"/>
      <c r="J49" s="8"/>
      <c r="K49" s="8">
        <f t="shared" si="17"/>
        <v>0</v>
      </c>
      <c r="L49" s="8">
        <f t="shared" si="17"/>
        <v>0</v>
      </c>
      <c r="M49" s="8">
        <f t="shared" si="17"/>
        <v>0</v>
      </c>
      <c r="N49" s="8">
        <f t="shared" si="17"/>
        <v>160800</v>
      </c>
      <c r="O49" s="8">
        <f t="shared" si="17"/>
        <v>0</v>
      </c>
      <c r="P49" s="96"/>
    </row>
    <row r="50" spans="1:16" s="97" customFormat="1" ht="25.5" customHeight="1">
      <c r="A50" s="5" t="s">
        <v>154</v>
      </c>
      <c r="B50" s="6">
        <v>951</v>
      </c>
      <c r="C50" s="38" t="s">
        <v>169</v>
      </c>
      <c r="D50" s="38" t="s">
        <v>170</v>
      </c>
      <c r="E50" s="7">
        <v>880</v>
      </c>
      <c r="F50" s="7">
        <v>290</v>
      </c>
      <c r="G50" s="7" t="s">
        <v>14</v>
      </c>
      <c r="H50" s="8">
        <v>160800</v>
      </c>
      <c r="I50" s="8"/>
      <c r="J50" s="8"/>
      <c r="K50" s="8">
        <v>0</v>
      </c>
      <c r="L50" s="8">
        <v>0</v>
      </c>
      <c r="M50" s="95">
        <v>0</v>
      </c>
      <c r="N50" s="8">
        <f>H50-I50</f>
        <v>160800</v>
      </c>
      <c r="O50" s="8">
        <v>0</v>
      </c>
      <c r="P50" s="96"/>
    </row>
    <row r="51" spans="1:16" s="100" customFormat="1" ht="54" customHeight="1">
      <c r="A51" s="1" t="s">
        <v>152</v>
      </c>
      <c r="B51" s="2">
        <v>951</v>
      </c>
      <c r="C51" s="37" t="s">
        <v>153</v>
      </c>
      <c r="D51" s="37" t="s">
        <v>174</v>
      </c>
      <c r="E51" s="3"/>
      <c r="F51" s="3"/>
      <c r="G51" s="3"/>
      <c r="H51" s="4">
        <f>H52</f>
        <v>10000</v>
      </c>
      <c r="I51" s="4">
        <f aca="true" t="shared" si="18" ref="I51:O51">I52</f>
        <v>0</v>
      </c>
      <c r="J51" s="4">
        <f t="shared" si="18"/>
        <v>0</v>
      </c>
      <c r="K51" s="4">
        <f t="shared" si="18"/>
        <v>0</v>
      </c>
      <c r="L51" s="4">
        <f t="shared" si="18"/>
        <v>0</v>
      </c>
      <c r="M51" s="4">
        <f t="shared" si="18"/>
        <v>0</v>
      </c>
      <c r="N51" s="4">
        <f t="shared" si="18"/>
        <v>10000</v>
      </c>
      <c r="O51" s="4">
        <f t="shared" si="18"/>
        <v>0</v>
      </c>
      <c r="P51" s="99"/>
    </row>
    <row r="52" spans="1:16" s="97" customFormat="1" ht="25.5" customHeight="1">
      <c r="A52" s="5" t="s">
        <v>173</v>
      </c>
      <c r="B52" s="6">
        <v>951</v>
      </c>
      <c r="C52" s="38" t="s">
        <v>153</v>
      </c>
      <c r="D52" s="38" t="s">
        <v>174</v>
      </c>
      <c r="E52" s="7">
        <v>870</v>
      </c>
      <c r="F52" s="7">
        <v>290</v>
      </c>
      <c r="G52" s="7"/>
      <c r="H52" s="8">
        <f>H53</f>
        <v>10000</v>
      </c>
      <c r="I52" s="8"/>
      <c r="J52" s="8"/>
      <c r="K52" s="8">
        <f>K53</f>
        <v>0</v>
      </c>
      <c r="L52" s="8">
        <f>L53</f>
        <v>0</v>
      </c>
      <c r="M52" s="8">
        <f>M53</f>
        <v>0</v>
      </c>
      <c r="N52" s="8">
        <f>N53</f>
        <v>10000</v>
      </c>
      <c r="O52" s="8">
        <f>O53</f>
        <v>0</v>
      </c>
      <c r="P52" s="96"/>
    </row>
    <row r="53" spans="1:16" s="97" customFormat="1" ht="24" customHeight="1">
      <c r="A53" s="5" t="s">
        <v>154</v>
      </c>
      <c r="B53" s="6">
        <v>951</v>
      </c>
      <c r="C53" s="38" t="s">
        <v>153</v>
      </c>
      <c r="D53" s="38" t="s">
        <v>174</v>
      </c>
      <c r="E53" s="7">
        <v>870</v>
      </c>
      <c r="F53" s="7">
        <v>290</v>
      </c>
      <c r="G53" s="7" t="s">
        <v>14</v>
      </c>
      <c r="H53" s="8">
        <v>10000</v>
      </c>
      <c r="I53" s="8"/>
      <c r="J53" s="8"/>
      <c r="K53" s="8">
        <v>0</v>
      </c>
      <c r="L53" s="8">
        <v>0</v>
      </c>
      <c r="M53" s="95">
        <v>0</v>
      </c>
      <c r="N53" s="8">
        <f>H53-I53</f>
        <v>10000</v>
      </c>
      <c r="O53" s="8">
        <v>0</v>
      </c>
      <c r="P53" s="96"/>
    </row>
    <row r="54" spans="1:256" s="79" customFormat="1" ht="76.5" customHeight="1">
      <c r="A54" s="1" t="s">
        <v>178</v>
      </c>
      <c r="B54" s="2">
        <v>951</v>
      </c>
      <c r="C54" s="3" t="s">
        <v>49</v>
      </c>
      <c r="D54" s="37" t="s">
        <v>179</v>
      </c>
      <c r="E54" s="3" t="s">
        <v>6</v>
      </c>
      <c r="F54" s="3" t="s">
        <v>6</v>
      </c>
      <c r="G54" s="3" t="s">
        <v>6</v>
      </c>
      <c r="H54" s="4">
        <f>H55</f>
        <v>10000</v>
      </c>
      <c r="I54" s="4">
        <f aca="true" t="shared" si="19" ref="I54:O54">I55</f>
        <v>0</v>
      </c>
      <c r="J54" s="4">
        <f t="shared" si="19"/>
        <v>0</v>
      </c>
      <c r="K54" s="4">
        <f t="shared" si="19"/>
        <v>0</v>
      </c>
      <c r="L54" s="4">
        <f t="shared" si="19"/>
        <v>0</v>
      </c>
      <c r="M54" s="30">
        <f t="shared" si="19"/>
        <v>0</v>
      </c>
      <c r="N54" s="4">
        <f t="shared" si="19"/>
        <v>10000</v>
      </c>
      <c r="O54" s="4">
        <f t="shared" si="19"/>
        <v>0</v>
      </c>
      <c r="P54" s="99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</row>
    <row r="55" spans="1:16" s="97" customFormat="1" ht="21" customHeight="1">
      <c r="A55" s="5" t="s">
        <v>22</v>
      </c>
      <c r="B55" s="6">
        <v>951</v>
      </c>
      <c r="C55" s="7" t="s">
        <v>49</v>
      </c>
      <c r="D55" s="38" t="s">
        <v>179</v>
      </c>
      <c r="E55" s="7" t="s">
        <v>24</v>
      </c>
      <c r="F55" s="7" t="s">
        <v>23</v>
      </c>
      <c r="G55" s="7" t="s">
        <v>6</v>
      </c>
      <c r="H55" s="8">
        <f>H56</f>
        <v>10000</v>
      </c>
      <c r="I55" s="8">
        <f aca="true" t="shared" si="20" ref="I55:O55">I56</f>
        <v>0</v>
      </c>
      <c r="J55" s="8">
        <f t="shared" si="20"/>
        <v>0</v>
      </c>
      <c r="K55" s="8">
        <f t="shared" si="20"/>
        <v>0</v>
      </c>
      <c r="L55" s="8">
        <f t="shared" si="20"/>
        <v>0</v>
      </c>
      <c r="M55" s="31">
        <f t="shared" si="20"/>
        <v>0</v>
      </c>
      <c r="N55" s="8">
        <f t="shared" si="20"/>
        <v>10000</v>
      </c>
      <c r="O55" s="8">
        <f t="shared" si="20"/>
        <v>0</v>
      </c>
      <c r="P55" s="96"/>
    </row>
    <row r="56" spans="1:16" s="97" customFormat="1" ht="18" customHeight="1">
      <c r="A56" s="5" t="s">
        <v>25</v>
      </c>
      <c r="B56" s="6">
        <v>951</v>
      </c>
      <c r="C56" s="7" t="s">
        <v>49</v>
      </c>
      <c r="D56" s="38" t="s">
        <v>179</v>
      </c>
      <c r="E56" s="7" t="s">
        <v>24</v>
      </c>
      <c r="F56" s="7" t="s">
        <v>26</v>
      </c>
      <c r="G56" s="7" t="s">
        <v>14</v>
      </c>
      <c r="H56" s="8">
        <v>10000</v>
      </c>
      <c r="I56" s="8">
        <v>0</v>
      </c>
      <c r="J56" s="8">
        <v>0</v>
      </c>
      <c r="K56" s="8">
        <v>0</v>
      </c>
      <c r="L56" s="8">
        <v>0</v>
      </c>
      <c r="M56" s="95">
        <f>J56</f>
        <v>0</v>
      </c>
      <c r="N56" s="8">
        <f>H56-I56</f>
        <v>10000</v>
      </c>
      <c r="O56" s="8">
        <f>I56-J56</f>
        <v>0</v>
      </c>
      <c r="P56" s="96"/>
    </row>
    <row r="57" spans="1:256" s="79" customFormat="1" ht="51" customHeight="1">
      <c r="A57" s="1" t="s">
        <v>50</v>
      </c>
      <c r="B57" s="2">
        <v>951</v>
      </c>
      <c r="C57" s="3" t="s">
        <v>49</v>
      </c>
      <c r="D57" s="3" t="s">
        <v>175</v>
      </c>
      <c r="E57" s="3" t="s">
        <v>6</v>
      </c>
      <c r="F57" s="3" t="s">
        <v>6</v>
      </c>
      <c r="G57" s="3" t="s">
        <v>6</v>
      </c>
      <c r="H57" s="4">
        <f>H58</f>
        <v>5000</v>
      </c>
      <c r="I57" s="4">
        <f aca="true" t="shared" si="21" ref="I57:O57">I58</f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30">
        <f t="shared" si="21"/>
        <v>0</v>
      </c>
      <c r="N57" s="4">
        <f t="shared" si="21"/>
        <v>5000</v>
      </c>
      <c r="O57" s="4">
        <f t="shared" si="21"/>
        <v>0</v>
      </c>
      <c r="P57" s="99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</row>
    <row r="58" spans="1:16" s="97" customFormat="1" ht="23.25" customHeight="1">
      <c r="A58" s="5" t="s">
        <v>22</v>
      </c>
      <c r="B58" s="6">
        <v>951</v>
      </c>
      <c r="C58" s="7" t="s">
        <v>49</v>
      </c>
      <c r="D58" s="7" t="s">
        <v>175</v>
      </c>
      <c r="E58" s="7" t="s">
        <v>24</v>
      </c>
      <c r="F58" s="7" t="s">
        <v>23</v>
      </c>
      <c r="G58" s="7" t="s">
        <v>6</v>
      </c>
      <c r="H58" s="8">
        <f>H59</f>
        <v>5000</v>
      </c>
      <c r="I58" s="8">
        <f aca="true" t="shared" si="22" ref="I58:O58">I59</f>
        <v>0</v>
      </c>
      <c r="J58" s="8">
        <f t="shared" si="22"/>
        <v>0</v>
      </c>
      <c r="K58" s="8">
        <f t="shared" si="22"/>
        <v>0</v>
      </c>
      <c r="L58" s="8">
        <f t="shared" si="22"/>
        <v>0</v>
      </c>
      <c r="M58" s="31">
        <f t="shared" si="22"/>
        <v>0</v>
      </c>
      <c r="N58" s="8">
        <f t="shared" si="22"/>
        <v>5000</v>
      </c>
      <c r="O58" s="8">
        <f t="shared" si="22"/>
        <v>0</v>
      </c>
      <c r="P58" s="96"/>
    </row>
    <row r="59" spans="1:16" s="97" customFormat="1" ht="20.25" customHeight="1">
      <c r="A59" s="5" t="s">
        <v>25</v>
      </c>
      <c r="B59" s="6">
        <v>951</v>
      </c>
      <c r="C59" s="7" t="s">
        <v>49</v>
      </c>
      <c r="D59" s="7" t="s">
        <v>175</v>
      </c>
      <c r="E59" s="7" t="s">
        <v>24</v>
      </c>
      <c r="F59" s="7" t="s">
        <v>26</v>
      </c>
      <c r="G59" s="7" t="s">
        <v>14</v>
      </c>
      <c r="H59" s="8">
        <v>5000</v>
      </c>
      <c r="I59" s="8">
        <v>0</v>
      </c>
      <c r="J59" s="8">
        <v>0</v>
      </c>
      <c r="K59" s="8">
        <v>0</v>
      </c>
      <c r="L59" s="8">
        <v>0</v>
      </c>
      <c r="M59" s="95">
        <f>J59</f>
        <v>0</v>
      </c>
      <c r="N59" s="8">
        <f>H59-I59</f>
        <v>5000</v>
      </c>
      <c r="O59" s="8">
        <f>I59-J59</f>
        <v>0</v>
      </c>
      <c r="P59" s="96"/>
    </row>
    <row r="60" spans="1:256" s="79" customFormat="1" ht="45" customHeight="1">
      <c r="A60" s="1" t="s">
        <v>51</v>
      </c>
      <c r="B60" s="2">
        <v>951</v>
      </c>
      <c r="C60" s="3" t="s">
        <v>49</v>
      </c>
      <c r="D60" s="3" t="s">
        <v>176</v>
      </c>
      <c r="E60" s="3" t="s">
        <v>6</v>
      </c>
      <c r="F60" s="3" t="s">
        <v>6</v>
      </c>
      <c r="G60" s="3" t="s">
        <v>6</v>
      </c>
      <c r="H60" s="4">
        <f>H61</f>
        <v>123000</v>
      </c>
      <c r="I60" s="4">
        <f aca="true" t="shared" si="23" ref="I60:O60">I61</f>
        <v>27653</v>
      </c>
      <c r="J60" s="4">
        <f t="shared" si="23"/>
        <v>27653</v>
      </c>
      <c r="K60" s="4">
        <f t="shared" si="23"/>
        <v>0</v>
      </c>
      <c r="L60" s="4">
        <f t="shared" si="23"/>
        <v>0</v>
      </c>
      <c r="M60" s="30">
        <f t="shared" si="23"/>
        <v>27653</v>
      </c>
      <c r="N60" s="4">
        <f t="shared" si="23"/>
        <v>95347</v>
      </c>
      <c r="O60" s="4">
        <f t="shared" si="23"/>
        <v>0</v>
      </c>
      <c r="P60" s="99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</row>
    <row r="61" spans="1:16" s="97" customFormat="1" ht="19.5" customHeight="1">
      <c r="A61" s="5" t="s">
        <v>38</v>
      </c>
      <c r="B61" s="6">
        <v>951</v>
      </c>
      <c r="C61" s="7" t="s">
        <v>49</v>
      </c>
      <c r="D61" s="7" t="s">
        <v>176</v>
      </c>
      <c r="E61" s="7">
        <v>851</v>
      </c>
      <c r="F61" s="7" t="s">
        <v>39</v>
      </c>
      <c r="G61" s="7" t="s">
        <v>6</v>
      </c>
      <c r="H61" s="8">
        <f>H63+H62</f>
        <v>123000</v>
      </c>
      <c r="I61" s="8">
        <f>I63</f>
        <v>27653</v>
      </c>
      <c r="J61" s="8">
        <f>J63</f>
        <v>27653</v>
      </c>
      <c r="K61" s="8">
        <f>K63+K62</f>
        <v>0</v>
      </c>
      <c r="L61" s="8">
        <f>L63+L62</f>
        <v>0</v>
      </c>
      <c r="M61" s="8">
        <f>M63+M62</f>
        <v>27653</v>
      </c>
      <c r="N61" s="8">
        <f>N63+N62</f>
        <v>95347</v>
      </c>
      <c r="O61" s="8">
        <f>O63+O62</f>
        <v>0</v>
      </c>
      <c r="P61" s="96"/>
    </row>
    <row r="62" spans="1:16" s="97" customFormat="1" ht="19.5" customHeight="1" hidden="1">
      <c r="A62" s="5" t="s">
        <v>38</v>
      </c>
      <c r="B62" s="6">
        <v>951</v>
      </c>
      <c r="C62" s="7" t="s">
        <v>49</v>
      </c>
      <c r="D62" s="7" t="s">
        <v>176</v>
      </c>
      <c r="E62" s="7" t="s">
        <v>52</v>
      </c>
      <c r="F62" s="7" t="s">
        <v>39</v>
      </c>
      <c r="G62" s="7" t="s">
        <v>14</v>
      </c>
      <c r="H62" s="8">
        <v>0</v>
      </c>
      <c r="I62" s="8"/>
      <c r="J62" s="8"/>
      <c r="K62" s="8">
        <v>0</v>
      </c>
      <c r="L62" s="8">
        <v>0</v>
      </c>
      <c r="M62" s="95">
        <f>J62</f>
        <v>0</v>
      </c>
      <c r="N62" s="8">
        <f>H62-I62</f>
        <v>0</v>
      </c>
      <c r="O62" s="8">
        <f>I62-J62</f>
        <v>0</v>
      </c>
      <c r="P62" s="96"/>
    </row>
    <row r="63" spans="1:16" s="97" customFormat="1" ht="19.5" customHeight="1">
      <c r="A63" s="5" t="s">
        <v>38</v>
      </c>
      <c r="B63" s="6">
        <v>951</v>
      </c>
      <c r="C63" s="7" t="s">
        <v>49</v>
      </c>
      <c r="D63" s="7" t="s">
        <v>176</v>
      </c>
      <c r="E63" s="7">
        <v>851</v>
      </c>
      <c r="F63" s="7" t="s">
        <v>39</v>
      </c>
      <c r="G63" s="7" t="s">
        <v>14</v>
      </c>
      <c r="H63" s="8">
        <v>123000</v>
      </c>
      <c r="I63" s="8">
        <v>27653</v>
      </c>
      <c r="J63" s="8">
        <v>27653</v>
      </c>
      <c r="K63" s="8">
        <v>0</v>
      </c>
      <c r="L63" s="8">
        <v>0</v>
      </c>
      <c r="M63" s="95">
        <f>J63</f>
        <v>27653</v>
      </c>
      <c r="N63" s="8">
        <f>H63-I63</f>
        <v>95347</v>
      </c>
      <c r="O63" s="8">
        <f>I63-J63</f>
        <v>0</v>
      </c>
      <c r="P63" s="96"/>
    </row>
    <row r="64" spans="1:256" s="79" customFormat="1" ht="21.75" customHeight="1">
      <c r="A64" s="1" t="s">
        <v>53</v>
      </c>
      <c r="B64" s="2">
        <v>951</v>
      </c>
      <c r="C64" s="3" t="s">
        <v>49</v>
      </c>
      <c r="D64" s="3" t="s">
        <v>177</v>
      </c>
      <c r="E64" s="3" t="s">
        <v>6</v>
      </c>
      <c r="F64" s="3" t="s">
        <v>6</v>
      </c>
      <c r="G64" s="3" t="s">
        <v>6</v>
      </c>
      <c r="H64" s="4">
        <f>H71+H65+H67+H69</f>
        <v>30000</v>
      </c>
      <c r="I64" s="4">
        <f aca="true" t="shared" si="24" ref="I64:O64">I71+I65+I67+I69</f>
        <v>16944.8</v>
      </c>
      <c r="J64" s="4">
        <f t="shared" si="24"/>
        <v>16944.8</v>
      </c>
      <c r="K64" s="4">
        <f t="shared" si="24"/>
        <v>0</v>
      </c>
      <c r="L64" s="4">
        <f t="shared" si="24"/>
        <v>0</v>
      </c>
      <c r="M64" s="4">
        <f t="shared" si="24"/>
        <v>16944.8</v>
      </c>
      <c r="N64" s="4">
        <f t="shared" si="24"/>
        <v>13055.2</v>
      </c>
      <c r="O64" s="4">
        <f t="shared" si="24"/>
        <v>0</v>
      </c>
      <c r="P64" s="99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</row>
    <row r="65" spans="1:16" s="97" customFormat="1" ht="21.75" customHeight="1">
      <c r="A65" s="5" t="s">
        <v>25</v>
      </c>
      <c r="B65" s="6">
        <v>951</v>
      </c>
      <c r="C65" s="7" t="s">
        <v>49</v>
      </c>
      <c r="D65" s="7" t="s">
        <v>177</v>
      </c>
      <c r="E65" s="7">
        <v>244</v>
      </c>
      <c r="F65" s="7">
        <v>220</v>
      </c>
      <c r="G65" s="7" t="s">
        <v>6</v>
      </c>
      <c r="H65" s="8">
        <f aca="true" t="shared" si="25" ref="H65:O65">H66</f>
        <v>20000</v>
      </c>
      <c r="I65" s="8">
        <f t="shared" si="25"/>
        <v>6944.8</v>
      </c>
      <c r="J65" s="8">
        <f t="shared" si="25"/>
        <v>6944.8</v>
      </c>
      <c r="K65" s="8">
        <f t="shared" si="25"/>
        <v>0</v>
      </c>
      <c r="L65" s="8">
        <f t="shared" si="25"/>
        <v>0</v>
      </c>
      <c r="M65" s="8">
        <f t="shared" si="25"/>
        <v>6944.8</v>
      </c>
      <c r="N65" s="8">
        <f t="shared" si="25"/>
        <v>13055.2</v>
      </c>
      <c r="O65" s="8">
        <f t="shared" si="25"/>
        <v>0</v>
      </c>
      <c r="P65" s="96"/>
    </row>
    <row r="66" spans="1:16" s="97" customFormat="1" ht="21.75" customHeight="1">
      <c r="A66" s="5" t="s">
        <v>25</v>
      </c>
      <c r="B66" s="6">
        <v>951</v>
      </c>
      <c r="C66" s="7" t="s">
        <v>49</v>
      </c>
      <c r="D66" s="7" t="s">
        <v>177</v>
      </c>
      <c r="E66" s="7">
        <v>244</v>
      </c>
      <c r="F66" s="7">
        <v>226</v>
      </c>
      <c r="G66" s="7" t="s">
        <v>14</v>
      </c>
      <c r="H66" s="8">
        <v>20000</v>
      </c>
      <c r="I66" s="8">
        <v>6944.8</v>
      </c>
      <c r="J66" s="8">
        <v>6944.8</v>
      </c>
      <c r="K66" s="8"/>
      <c r="L66" s="8"/>
      <c r="M66" s="31">
        <f>J66</f>
        <v>6944.8</v>
      </c>
      <c r="N66" s="8">
        <f>H66-I66</f>
        <v>13055.2</v>
      </c>
      <c r="O66" s="8">
        <f>I66-J66</f>
        <v>0</v>
      </c>
      <c r="P66" s="96"/>
    </row>
    <row r="67" spans="1:16" s="97" customFormat="1" ht="21.75" customHeight="1" hidden="1">
      <c r="A67" s="5" t="s">
        <v>38</v>
      </c>
      <c r="B67" s="6">
        <v>951</v>
      </c>
      <c r="C67" s="7" t="s">
        <v>49</v>
      </c>
      <c r="D67" s="7" t="s">
        <v>177</v>
      </c>
      <c r="E67" s="7">
        <v>244</v>
      </c>
      <c r="F67" s="7" t="s">
        <v>39</v>
      </c>
      <c r="G67" s="7" t="s">
        <v>6</v>
      </c>
      <c r="H67" s="8">
        <f>H68</f>
        <v>0</v>
      </c>
      <c r="I67" s="8"/>
      <c r="J67" s="8"/>
      <c r="K67" s="8">
        <f>K68</f>
        <v>0</v>
      </c>
      <c r="L67" s="8">
        <f>L68</f>
        <v>0</v>
      </c>
      <c r="M67" s="8">
        <f>M68</f>
        <v>0</v>
      </c>
      <c r="N67" s="8">
        <f>N68</f>
        <v>0</v>
      </c>
      <c r="O67" s="8">
        <f>O68</f>
        <v>0</v>
      </c>
      <c r="P67" s="96"/>
    </row>
    <row r="68" spans="1:16" s="97" customFormat="1" ht="21.75" customHeight="1" hidden="1">
      <c r="A68" s="5" t="s">
        <v>38</v>
      </c>
      <c r="B68" s="6">
        <v>951</v>
      </c>
      <c r="C68" s="7" t="s">
        <v>49</v>
      </c>
      <c r="D68" s="7" t="s">
        <v>177</v>
      </c>
      <c r="E68" s="7">
        <v>244</v>
      </c>
      <c r="F68" s="7" t="s">
        <v>39</v>
      </c>
      <c r="G68" s="7" t="s">
        <v>14</v>
      </c>
      <c r="H68" s="8">
        <v>0</v>
      </c>
      <c r="I68" s="8"/>
      <c r="J68" s="8"/>
      <c r="K68" s="8"/>
      <c r="L68" s="8"/>
      <c r="M68" s="31">
        <f>J68</f>
        <v>0</v>
      </c>
      <c r="N68" s="8"/>
      <c r="O68" s="8"/>
      <c r="P68" s="96"/>
    </row>
    <row r="69" spans="1:16" s="97" customFormat="1" ht="21.75" customHeight="1" hidden="1">
      <c r="A69" s="5"/>
      <c r="B69" s="6">
        <v>951</v>
      </c>
      <c r="C69" s="7" t="s">
        <v>49</v>
      </c>
      <c r="D69" s="7" t="s">
        <v>177</v>
      </c>
      <c r="E69" s="7">
        <v>852</v>
      </c>
      <c r="F69" s="7" t="s">
        <v>39</v>
      </c>
      <c r="G69" s="7" t="s">
        <v>6</v>
      </c>
      <c r="H69" s="8">
        <f>H70</f>
        <v>0</v>
      </c>
      <c r="I69" s="8"/>
      <c r="J69" s="8"/>
      <c r="K69" s="8">
        <f>K70</f>
        <v>0</v>
      </c>
      <c r="L69" s="8">
        <f>L70</f>
        <v>0</v>
      </c>
      <c r="M69" s="8">
        <f>M70</f>
        <v>0</v>
      </c>
      <c r="N69" s="8">
        <f>N70</f>
        <v>0</v>
      </c>
      <c r="O69" s="8">
        <f>O70</f>
        <v>0</v>
      </c>
      <c r="P69" s="96"/>
    </row>
    <row r="70" spans="1:16" s="97" customFormat="1" ht="21.75" customHeight="1" hidden="1">
      <c r="A70" s="5" t="s">
        <v>38</v>
      </c>
      <c r="B70" s="6">
        <v>951</v>
      </c>
      <c r="C70" s="7" t="s">
        <v>49</v>
      </c>
      <c r="D70" s="7" t="s">
        <v>177</v>
      </c>
      <c r="E70" s="7">
        <v>852</v>
      </c>
      <c r="F70" s="7" t="s">
        <v>39</v>
      </c>
      <c r="G70" s="7" t="s">
        <v>14</v>
      </c>
      <c r="H70" s="8">
        <v>0</v>
      </c>
      <c r="I70" s="8"/>
      <c r="J70" s="8"/>
      <c r="K70" s="8"/>
      <c r="L70" s="8"/>
      <c r="M70" s="31">
        <f>J70</f>
        <v>0</v>
      </c>
      <c r="N70" s="8">
        <f>H70-I70</f>
        <v>0</v>
      </c>
      <c r="O70" s="8">
        <f>I70-J70</f>
        <v>0</v>
      </c>
      <c r="P70" s="96"/>
    </row>
    <row r="71" spans="1:16" s="97" customFormat="1" ht="18.75" customHeight="1">
      <c r="A71" s="5" t="s">
        <v>38</v>
      </c>
      <c r="B71" s="6">
        <v>951</v>
      </c>
      <c r="C71" s="7" t="s">
        <v>49</v>
      </c>
      <c r="D71" s="7" t="s">
        <v>177</v>
      </c>
      <c r="E71" s="7">
        <v>853</v>
      </c>
      <c r="F71" s="7" t="s">
        <v>39</v>
      </c>
      <c r="G71" s="7" t="s">
        <v>6</v>
      </c>
      <c r="H71" s="8">
        <f aca="true" t="shared" si="26" ref="H71:O71">H72</f>
        <v>10000</v>
      </c>
      <c r="I71" s="8">
        <f t="shared" si="26"/>
        <v>10000</v>
      </c>
      <c r="J71" s="8">
        <f t="shared" si="26"/>
        <v>10000</v>
      </c>
      <c r="K71" s="8">
        <f t="shared" si="26"/>
        <v>0</v>
      </c>
      <c r="L71" s="8">
        <f t="shared" si="26"/>
        <v>0</v>
      </c>
      <c r="M71" s="31">
        <f t="shared" si="26"/>
        <v>10000</v>
      </c>
      <c r="N71" s="8">
        <f t="shared" si="26"/>
        <v>0</v>
      </c>
      <c r="O71" s="8">
        <f t="shared" si="26"/>
        <v>0</v>
      </c>
      <c r="P71" s="96"/>
    </row>
    <row r="72" spans="1:16" s="97" customFormat="1" ht="22.5" customHeight="1">
      <c r="A72" s="5" t="s">
        <v>38</v>
      </c>
      <c r="B72" s="6">
        <v>951</v>
      </c>
      <c r="C72" s="7" t="s">
        <v>49</v>
      </c>
      <c r="D72" s="7" t="s">
        <v>177</v>
      </c>
      <c r="E72" s="7">
        <v>853</v>
      </c>
      <c r="F72" s="7" t="s">
        <v>39</v>
      </c>
      <c r="G72" s="7" t="s">
        <v>14</v>
      </c>
      <c r="H72" s="8">
        <v>10000</v>
      </c>
      <c r="I72" s="8">
        <v>10000</v>
      </c>
      <c r="J72" s="8">
        <v>10000</v>
      </c>
      <c r="K72" s="8">
        <v>0</v>
      </c>
      <c r="L72" s="8">
        <v>0</v>
      </c>
      <c r="M72" s="95">
        <f>J72</f>
        <v>10000</v>
      </c>
      <c r="N72" s="8">
        <f>H72-I72</f>
        <v>0</v>
      </c>
      <c r="O72" s="8">
        <f>I72-J72</f>
        <v>0</v>
      </c>
      <c r="P72" s="96"/>
    </row>
    <row r="73" spans="1:256" s="79" customFormat="1" ht="62.25" customHeight="1">
      <c r="A73" s="1" t="s">
        <v>193</v>
      </c>
      <c r="B73" s="2">
        <v>951</v>
      </c>
      <c r="C73" s="3" t="s">
        <v>49</v>
      </c>
      <c r="D73" s="3" t="s">
        <v>192</v>
      </c>
      <c r="E73" s="3" t="s">
        <v>6</v>
      </c>
      <c r="F73" s="3" t="s">
        <v>6</v>
      </c>
      <c r="G73" s="3" t="s">
        <v>6</v>
      </c>
      <c r="H73" s="4">
        <f>H74</f>
        <v>13000</v>
      </c>
      <c r="I73" s="4">
        <f>I74</f>
        <v>0</v>
      </c>
      <c r="J73" s="4">
        <f>J74</f>
        <v>0</v>
      </c>
      <c r="K73" s="4">
        <f>K80+K74+K76+K78</f>
        <v>0</v>
      </c>
      <c r="L73" s="4">
        <f>L80+L74+L76+L78</f>
        <v>0</v>
      </c>
      <c r="M73" s="4">
        <f>M80+M74+M76+M78</f>
        <v>61915</v>
      </c>
      <c r="N73" s="4">
        <f>N74</f>
        <v>13000</v>
      </c>
      <c r="O73" s="4">
        <f>O80+O74+O76+O78</f>
        <v>0</v>
      </c>
      <c r="P73" s="99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</row>
    <row r="74" spans="1:16" s="97" customFormat="1" ht="21.75" customHeight="1">
      <c r="A74" s="5" t="s">
        <v>25</v>
      </c>
      <c r="B74" s="6">
        <v>951</v>
      </c>
      <c r="C74" s="7" t="s">
        <v>49</v>
      </c>
      <c r="D74" s="7" t="s">
        <v>192</v>
      </c>
      <c r="E74" s="7">
        <v>540</v>
      </c>
      <c r="F74" s="7">
        <v>251</v>
      </c>
      <c r="G74" s="7" t="s">
        <v>6</v>
      </c>
      <c r="H74" s="8">
        <v>13000</v>
      </c>
      <c r="I74" s="8"/>
      <c r="J74" s="8"/>
      <c r="K74" s="8">
        <f>K75</f>
        <v>0</v>
      </c>
      <c r="L74" s="8">
        <f>L75</f>
        <v>0</v>
      </c>
      <c r="M74" s="8">
        <f>M75</f>
        <v>28394.6</v>
      </c>
      <c r="N74" s="8">
        <f>H74-I74</f>
        <v>13000</v>
      </c>
      <c r="O74" s="8">
        <f>O75</f>
        <v>0</v>
      </c>
      <c r="P74" s="96"/>
    </row>
    <row r="75" spans="1:256" s="79" customFormat="1" ht="45.75" customHeight="1">
      <c r="A75" s="1" t="s">
        <v>54</v>
      </c>
      <c r="B75" s="2">
        <v>951</v>
      </c>
      <c r="C75" s="3" t="s">
        <v>55</v>
      </c>
      <c r="D75" s="3" t="s">
        <v>180</v>
      </c>
      <c r="E75" s="3" t="s">
        <v>6</v>
      </c>
      <c r="F75" s="3" t="s">
        <v>6</v>
      </c>
      <c r="G75" s="3" t="s">
        <v>6</v>
      </c>
      <c r="H75" s="4">
        <f>H76+H79+H81</f>
        <v>174800</v>
      </c>
      <c r="I75" s="4">
        <f aca="true" t="shared" si="27" ref="I75:O75">I76+I79+I81</f>
        <v>28394.6</v>
      </c>
      <c r="J75" s="4">
        <f t="shared" si="27"/>
        <v>28394.6</v>
      </c>
      <c r="K75" s="4">
        <f t="shared" si="27"/>
        <v>0</v>
      </c>
      <c r="L75" s="4">
        <f t="shared" si="27"/>
        <v>0</v>
      </c>
      <c r="M75" s="30">
        <f t="shared" si="27"/>
        <v>28394.6</v>
      </c>
      <c r="N75" s="4">
        <f t="shared" si="27"/>
        <v>146405.4</v>
      </c>
      <c r="O75" s="4">
        <f t="shared" si="27"/>
        <v>0</v>
      </c>
      <c r="P75" s="99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</row>
    <row r="76" spans="1:16" s="97" customFormat="1" ht="21.75" customHeight="1">
      <c r="A76" s="5" t="s">
        <v>9</v>
      </c>
      <c r="B76" s="6">
        <v>951</v>
      </c>
      <c r="C76" s="7" t="s">
        <v>55</v>
      </c>
      <c r="D76" s="7" t="s">
        <v>180</v>
      </c>
      <c r="E76" s="7" t="s">
        <v>11</v>
      </c>
      <c r="F76" s="7" t="s">
        <v>10</v>
      </c>
      <c r="G76" s="7" t="s">
        <v>6</v>
      </c>
      <c r="H76" s="8">
        <f>H77+H78</f>
        <v>160800</v>
      </c>
      <c r="I76" s="8">
        <f aca="true" t="shared" si="28" ref="I76:O76">I77+I78</f>
        <v>28394.6</v>
      </c>
      <c r="J76" s="8">
        <f t="shared" si="28"/>
        <v>28394.6</v>
      </c>
      <c r="K76" s="8">
        <f t="shared" si="28"/>
        <v>0</v>
      </c>
      <c r="L76" s="8">
        <f t="shared" si="28"/>
        <v>0</v>
      </c>
      <c r="M76" s="31">
        <f t="shared" si="28"/>
        <v>28394.6</v>
      </c>
      <c r="N76" s="8">
        <f t="shared" si="28"/>
        <v>132405.4</v>
      </c>
      <c r="O76" s="8">
        <f t="shared" si="28"/>
        <v>0</v>
      </c>
      <c r="P76" s="96"/>
    </row>
    <row r="77" spans="1:16" s="97" customFormat="1" ht="21" customHeight="1">
      <c r="A77" s="5" t="s">
        <v>12</v>
      </c>
      <c r="B77" s="6">
        <v>951</v>
      </c>
      <c r="C77" s="7" t="s">
        <v>55</v>
      </c>
      <c r="D77" s="7" t="s">
        <v>180</v>
      </c>
      <c r="E77" s="7" t="s">
        <v>11</v>
      </c>
      <c r="F77" s="7" t="s">
        <v>13</v>
      </c>
      <c r="G77" s="7" t="s">
        <v>56</v>
      </c>
      <c r="H77" s="8">
        <v>112300</v>
      </c>
      <c r="I77" s="8">
        <v>23268.8</v>
      </c>
      <c r="J77" s="8">
        <v>23268.8</v>
      </c>
      <c r="K77" s="8">
        <v>0</v>
      </c>
      <c r="L77" s="8">
        <v>0</v>
      </c>
      <c r="M77" s="95">
        <f>J77</f>
        <v>23268.8</v>
      </c>
      <c r="N77" s="8">
        <f>H77-I77</f>
        <v>89031.2</v>
      </c>
      <c r="O77" s="8">
        <f>I77-J77</f>
        <v>0</v>
      </c>
      <c r="P77" s="96"/>
    </row>
    <row r="78" spans="1:16" s="97" customFormat="1" ht="19.5" customHeight="1">
      <c r="A78" s="5" t="s">
        <v>15</v>
      </c>
      <c r="B78" s="6">
        <v>951</v>
      </c>
      <c r="C78" s="7" t="s">
        <v>55</v>
      </c>
      <c r="D78" s="7" t="s">
        <v>180</v>
      </c>
      <c r="E78" s="7" t="s">
        <v>420</v>
      </c>
      <c r="F78" s="7" t="s">
        <v>16</v>
      </c>
      <c r="G78" s="7" t="s">
        <v>56</v>
      </c>
      <c r="H78" s="8">
        <v>48500</v>
      </c>
      <c r="I78" s="8">
        <v>5125.8</v>
      </c>
      <c r="J78" s="8">
        <v>5125.8</v>
      </c>
      <c r="K78" s="8">
        <v>0</v>
      </c>
      <c r="L78" s="8">
        <v>0</v>
      </c>
      <c r="M78" s="95">
        <f>J78</f>
        <v>5125.8</v>
      </c>
      <c r="N78" s="8">
        <f>H78-I78</f>
        <v>43374.2</v>
      </c>
      <c r="O78" s="8">
        <f>I78-J78</f>
        <v>0</v>
      </c>
      <c r="P78" s="96"/>
    </row>
    <row r="79" spans="1:16" s="97" customFormat="1" ht="20.25" customHeight="1" hidden="1">
      <c r="A79" s="5" t="s">
        <v>22</v>
      </c>
      <c r="B79" s="6">
        <v>951</v>
      </c>
      <c r="C79" s="7" t="s">
        <v>55</v>
      </c>
      <c r="D79" s="7" t="s">
        <v>180</v>
      </c>
      <c r="E79" s="7" t="s">
        <v>24</v>
      </c>
      <c r="F79" s="7" t="s">
        <v>23</v>
      </c>
      <c r="G79" s="7" t="s">
        <v>6</v>
      </c>
      <c r="H79" s="8">
        <f>H80</f>
        <v>0</v>
      </c>
      <c r="I79" s="8">
        <f aca="true" t="shared" si="29" ref="I79:O79">I80</f>
        <v>0</v>
      </c>
      <c r="J79" s="8">
        <f t="shared" si="29"/>
        <v>0</v>
      </c>
      <c r="K79" s="8">
        <f t="shared" si="29"/>
        <v>0</v>
      </c>
      <c r="L79" s="8">
        <f t="shared" si="29"/>
        <v>0</v>
      </c>
      <c r="M79" s="31">
        <f t="shared" si="29"/>
        <v>0</v>
      </c>
      <c r="N79" s="8">
        <f t="shared" si="29"/>
        <v>0</v>
      </c>
      <c r="O79" s="8">
        <f t="shared" si="29"/>
        <v>0</v>
      </c>
      <c r="P79" s="96"/>
    </row>
    <row r="80" spans="1:16" s="97" customFormat="1" ht="21" customHeight="1" hidden="1">
      <c r="A80" s="5" t="s">
        <v>25</v>
      </c>
      <c r="B80" s="6">
        <v>951</v>
      </c>
      <c r="C80" s="7" t="s">
        <v>55</v>
      </c>
      <c r="D80" s="7" t="s">
        <v>180</v>
      </c>
      <c r="E80" s="7" t="s">
        <v>24</v>
      </c>
      <c r="F80" s="7" t="s">
        <v>26</v>
      </c>
      <c r="G80" s="7" t="s">
        <v>56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5">
        <f>J80</f>
        <v>0</v>
      </c>
      <c r="N80" s="8">
        <f>H80-I80</f>
        <v>0</v>
      </c>
      <c r="O80" s="8">
        <f>I80-J80</f>
        <v>0</v>
      </c>
      <c r="P80" s="96"/>
    </row>
    <row r="81" spans="1:16" s="97" customFormat="1" ht="22.5" customHeight="1">
      <c r="A81" s="5" t="s">
        <v>29</v>
      </c>
      <c r="B81" s="6">
        <v>951</v>
      </c>
      <c r="C81" s="7" t="s">
        <v>55</v>
      </c>
      <c r="D81" s="7" t="s">
        <v>180</v>
      </c>
      <c r="E81" s="7" t="s">
        <v>24</v>
      </c>
      <c r="F81" s="7" t="s">
        <v>30</v>
      </c>
      <c r="G81" s="7" t="s">
        <v>6</v>
      </c>
      <c r="H81" s="8">
        <f>H82</f>
        <v>14000</v>
      </c>
      <c r="I81" s="8">
        <f aca="true" t="shared" si="30" ref="I81:O81">I82</f>
        <v>0</v>
      </c>
      <c r="J81" s="8">
        <f t="shared" si="30"/>
        <v>0</v>
      </c>
      <c r="K81" s="8">
        <f t="shared" si="30"/>
        <v>0</v>
      </c>
      <c r="L81" s="8">
        <f t="shared" si="30"/>
        <v>0</v>
      </c>
      <c r="M81" s="31">
        <f t="shared" si="30"/>
        <v>0</v>
      </c>
      <c r="N81" s="8">
        <f t="shared" si="30"/>
        <v>14000</v>
      </c>
      <c r="O81" s="8">
        <f t="shared" si="30"/>
        <v>0</v>
      </c>
      <c r="P81" s="96"/>
    </row>
    <row r="82" spans="1:16" s="97" customFormat="1" ht="21" customHeight="1">
      <c r="A82" s="5" t="s">
        <v>29</v>
      </c>
      <c r="B82" s="6">
        <v>951</v>
      </c>
      <c r="C82" s="7" t="s">
        <v>55</v>
      </c>
      <c r="D82" s="7" t="s">
        <v>180</v>
      </c>
      <c r="E82" s="7" t="s">
        <v>24</v>
      </c>
      <c r="F82" s="7" t="s">
        <v>30</v>
      </c>
      <c r="G82" s="7" t="s">
        <v>56</v>
      </c>
      <c r="H82" s="8">
        <v>14000</v>
      </c>
      <c r="I82" s="8">
        <v>0</v>
      </c>
      <c r="J82" s="8">
        <v>0</v>
      </c>
      <c r="K82" s="8">
        <v>0</v>
      </c>
      <c r="L82" s="8">
        <v>0</v>
      </c>
      <c r="M82" s="95">
        <f>J82</f>
        <v>0</v>
      </c>
      <c r="N82" s="8">
        <f>H82-I82</f>
        <v>14000</v>
      </c>
      <c r="O82" s="8">
        <f>I82-J82</f>
        <v>0</v>
      </c>
      <c r="P82" s="96"/>
    </row>
    <row r="83" spans="1:256" s="79" customFormat="1" ht="27.75" customHeight="1" hidden="1">
      <c r="A83" s="1" t="s">
        <v>57</v>
      </c>
      <c r="B83" s="2">
        <v>951</v>
      </c>
      <c r="C83" s="3" t="s">
        <v>59</v>
      </c>
      <c r="D83" s="3" t="s">
        <v>58</v>
      </c>
      <c r="E83" s="3" t="s">
        <v>6</v>
      </c>
      <c r="F83" s="3" t="s">
        <v>6</v>
      </c>
      <c r="G83" s="3" t="s">
        <v>6</v>
      </c>
      <c r="H83" s="4">
        <f>H84</f>
        <v>0</v>
      </c>
      <c r="I83" s="4">
        <f aca="true" t="shared" si="31" ref="I83:O83">I84</f>
        <v>0</v>
      </c>
      <c r="J83" s="4">
        <f t="shared" si="31"/>
        <v>0</v>
      </c>
      <c r="K83" s="4">
        <f t="shared" si="31"/>
        <v>0</v>
      </c>
      <c r="L83" s="4">
        <f t="shared" si="31"/>
        <v>0</v>
      </c>
      <c r="M83" s="30">
        <f t="shared" si="31"/>
        <v>0</v>
      </c>
      <c r="N83" s="4">
        <f t="shared" si="31"/>
        <v>0</v>
      </c>
      <c r="O83" s="4">
        <f t="shared" si="31"/>
        <v>0</v>
      </c>
      <c r="P83" s="99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  <c r="IE83" s="100"/>
      <c r="IF83" s="100"/>
      <c r="IG83" s="100"/>
      <c r="IH83" s="100"/>
      <c r="II83" s="100"/>
      <c r="IJ83" s="100"/>
      <c r="IK83" s="100"/>
      <c r="IL83" s="100"/>
      <c r="IM83" s="100"/>
      <c r="IN83" s="100"/>
      <c r="IO83" s="100"/>
      <c r="IP83" s="100"/>
      <c r="IQ83" s="100"/>
      <c r="IR83" s="100"/>
      <c r="IS83" s="100"/>
      <c r="IT83" s="100"/>
      <c r="IU83" s="100"/>
      <c r="IV83" s="100"/>
    </row>
    <row r="84" spans="1:16" s="97" customFormat="1" ht="13.5" customHeight="1" hidden="1">
      <c r="A84" s="5" t="s">
        <v>22</v>
      </c>
      <c r="B84" s="6">
        <v>951</v>
      </c>
      <c r="C84" s="7" t="s">
        <v>59</v>
      </c>
      <c r="D84" s="7" t="s">
        <v>58</v>
      </c>
      <c r="E84" s="7" t="s">
        <v>24</v>
      </c>
      <c r="F84" s="7" t="s">
        <v>23</v>
      </c>
      <c r="G84" s="7" t="s">
        <v>6</v>
      </c>
      <c r="H84" s="8">
        <f>H85</f>
        <v>0</v>
      </c>
      <c r="I84" s="8">
        <f aca="true" t="shared" si="32" ref="I84:O84">I85</f>
        <v>0</v>
      </c>
      <c r="J84" s="8">
        <f t="shared" si="32"/>
        <v>0</v>
      </c>
      <c r="K84" s="8">
        <f t="shared" si="32"/>
        <v>0</v>
      </c>
      <c r="L84" s="8">
        <f t="shared" si="32"/>
        <v>0</v>
      </c>
      <c r="M84" s="31">
        <f t="shared" si="32"/>
        <v>0</v>
      </c>
      <c r="N84" s="8">
        <f t="shared" si="32"/>
        <v>0</v>
      </c>
      <c r="O84" s="8">
        <f t="shared" si="32"/>
        <v>0</v>
      </c>
      <c r="P84" s="96"/>
    </row>
    <row r="85" spans="1:16" s="97" customFormat="1" ht="18" customHeight="1" hidden="1">
      <c r="A85" s="5" t="s">
        <v>25</v>
      </c>
      <c r="B85" s="6">
        <v>951</v>
      </c>
      <c r="C85" s="7" t="s">
        <v>59</v>
      </c>
      <c r="D85" s="7" t="s">
        <v>58</v>
      </c>
      <c r="E85" s="7" t="s">
        <v>24</v>
      </c>
      <c r="F85" s="7" t="s">
        <v>26</v>
      </c>
      <c r="G85" s="7" t="s">
        <v>14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5">
        <f>J85</f>
        <v>0</v>
      </c>
      <c r="N85" s="8">
        <f>H85-I85</f>
        <v>0</v>
      </c>
      <c r="O85" s="8">
        <f>I85-J85</f>
        <v>0</v>
      </c>
      <c r="P85" s="96"/>
    </row>
    <row r="86" spans="1:256" s="79" customFormat="1" ht="27" customHeight="1">
      <c r="A86" s="1" t="s">
        <v>60</v>
      </c>
      <c r="B86" s="2">
        <v>951</v>
      </c>
      <c r="C86" s="3" t="s">
        <v>59</v>
      </c>
      <c r="D86" s="3" t="s">
        <v>181</v>
      </c>
      <c r="E86" s="3" t="s">
        <v>6</v>
      </c>
      <c r="F86" s="3" t="s">
        <v>6</v>
      </c>
      <c r="G86" s="3" t="s">
        <v>6</v>
      </c>
      <c r="H86" s="4">
        <f>H87</f>
        <v>5000</v>
      </c>
      <c r="I86" s="4">
        <f aca="true" t="shared" si="33" ref="I86:O86">I87</f>
        <v>1000</v>
      </c>
      <c r="J86" s="4">
        <f t="shared" si="33"/>
        <v>1000</v>
      </c>
      <c r="K86" s="4">
        <f t="shared" si="33"/>
        <v>0</v>
      </c>
      <c r="L86" s="4">
        <f t="shared" si="33"/>
        <v>0</v>
      </c>
      <c r="M86" s="30">
        <f t="shared" si="33"/>
        <v>1000</v>
      </c>
      <c r="N86" s="4">
        <f t="shared" si="33"/>
        <v>4000</v>
      </c>
      <c r="O86" s="4">
        <f t="shared" si="33"/>
        <v>0</v>
      </c>
      <c r="P86" s="99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  <c r="GT86" s="100"/>
      <c r="GU86" s="100"/>
      <c r="GV86" s="100"/>
      <c r="GW86" s="100"/>
      <c r="GX86" s="100"/>
      <c r="GY86" s="100"/>
      <c r="GZ86" s="100"/>
      <c r="HA86" s="100"/>
      <c r="HB86" s="100"/>
      <c r="HC86" s="100"/>
      <c r="HD86" s="100"/>
      <c r="HE86" s="100"/>
      <c r="HF86" s="100"/>
      <c r="HG86" s="100"/>
      <c r="HH86" s="100"/>
      <c r="HI86" s="100"/>
      <c r="HJ86" s="100"/>
      <c r="HK86" s="100"/>
      <c r="HL86" s="100"/>
      <c r="HM86" s="100"/>
      <c r="HN86" s="100"/>
      <c r="HO86" s="100"/>
      <c r="HP86" s="100"/>
      <c r="HQ86" s="100"/>
      <c r="HR86" s="100"/>
      <c r="HS86" s="100"/>
      <c r="HT86" s="100"/>
      <c r="HU86" s="100"/>
      <c r="HV86" s="100"/>
      <c r="HW86" s="100"/>
      <c r="HX86" s="100"/>
      <c r="HY86" s="100"/>
      <c r="HZ86" s="100"/>
      <c r="IA86" s="100"/>
      <c r="IB86" s="100"/>
      <c r="IC86" s="100"/>
      <c r="ID86" s="100"/>
      <c r="IE86" s="100"/>
      <c r="IF86" s="100"/>
      <c r="IG86" s="100"/>
      <c r="IH86" s="100"/>
      <c r="II86" s="100"/>
      <c r="IJ86" s="100"/>
      <c r="IK86" s="100"/>
      <c r="IL86" s="100"/>
      <c r="IM86" s="100"/>
      <c r="IN86" s="100"/>
      <c r="IO86" s="100"/>
      <c r="IP86" s="100"/>
      <c r="IQ86" s="100"/>
      <c r="IR86" s="100"/>
      <c r="IS86" s="100"/>
      <c r="IT86" s="100"/>
      <c r="IU86" s="100"/>
      <c r="IV86" s="100"/>
    </row>
    <row r="87" spans="1:16" s="97" customFormat="1" ht="18" customHeight="1">
      <c r="A87" s="5" t="s">
        <v>22</v>
      </c>
      <c r="B87" s="6">
        <v>951</v>
      </c>
      <c r="C87" s="7" t="s">
        <v>59</v>
      </c>
      <c r="D87" s="7" t="s">
        <v>181</v>
      </c>
      <c r="E87" s="7" t="s">
        <v>24</v>
      </c>
      <c r="F87" s="7" t="s">
        <v>23</v>
      </c>
      <c r="G87" s="7" t="s">
        <v>6</v>
      </c>
      <c r="H87" s="8">
        <f>H88</f>
        <v>5000</v>
      </c>
      <c r="I87" s="8">
        <f aca="true" t="shared" si="34" ref="I87:O87">I88</f>
        <v>1000</v>
      </c>
      <c r="J87" s="8">
        <f t="shared" si="34"/>
        <v>1000</v>
      </c>
      <c r="K87" s="8">
        <f t="shared" si="34"/>
        <v>0</v>
      </c>
      <c r="L87" s="8">
        <f t="shared" si="34"/>
        <v>0</v>
      </c>
      <c r="M87" s="31">
        <f t="shared" si="34"/>
        <v>1000</v>
      </c>
      <c r="N87" s="8">
        <f t="shared" si="34"/>
        <v>4000</v>
      </c>
      <c r="O87" s="8">
        <f t="shared" si="34"/>
        <v>0</v>
      </c>
      <c r="P87" s="96"/>
    </row>
    <row r="88" spans="1:16" s="97" customFormat="1" ht="22.5" customHeight="1">
      <c r="A88" s="5" t="s">
        <v>25</v>
      </c>
      <c r="B88" s="6">
        <v>951</v>
      </c>
      <c r="C88" s="7" t="s">
        <v>59</v>
      </c>
      <c r="D88" s="7" t="s">
        <v>181</v>
      </c>
      <c r="E88" s="7" t="s">
        <v>24</v>
      </c>
      <c r="F88" s="7" t="s">
        <v>26</v>
      </c>
      <c r="G88" s="7" t="s">
        <v>14</v>
      </c>
      <c r="H88" s="8">
        <v>5000</v>
      </c>
      <c r="I88" s="8">
        <v>1000</v>
      </c>
      <c r="J88" s="8">
        <v>1000</v>
      </c>
      <c r="K88" s="8">
        <v>0</v>
      </c>
      <c r="L88" s="8">
        <v>0</v>
      </c>
      <c r="M88" s="95">
        <f>J88</f>
        <v>1000</v>
      </c>
      <c r="N88" s="8">
        <f>H88-I88</f>
        <v>4000</v>
      </c>
      <c r="O88" s="8">
        <f>I88-J88</f>
        <v>0</v>
      </c>
      <c r="P88" s="96"/>
    </row>
    <row r="89" spans="1:256" s="79" customFormat="1" ht="63" customHeight="1">
      <c r="A89" s="1" t="s">
        <v>61</v>
      </c>
      <c r="B89" s="2">
        <v>951</v>
      </c>
      <c r="C89" s="3" t="s">
        <v>59</v>
      </c>
      <c r="D89" s="3" t="s">
        <v>182</v>
      </c>
      <c r="E89" s="3" t="s">
        <v>6</v>
      </c>
      <c r="F89" s="3" t="s">
        <v>6</v>
      </c>
      <c r="G89" s="3" t="s">
        <v>6</v>
      </c>
      <c r="H89" s="4">
        <f>H90</f>
        <v>143600</v>
      </c>
      <c r="I89" s="4">
        <f aca="true" t="shared" si="35" ref="I89:O89">I90</f>
        <v>41000</v>
      </c>
      <c r="J89" s="4">
        <f t="shared" si="35"/>
        <v>41000</v>
      </c>
      <c r="K89" s="4">
        <f t="shared" si="35"/>
        <v>0</v>
      </c>
      <c r="L89" s="4">
        <f t="shared" si="35"/>
        <v>0</v>
      </c>
      <c r="M89" s="30">
        <f t="shared" si="35"/>
        <v>41000</v>
      </c>
      <c r="N89" s="4">
        <f t="shared" si="35"/>
        <v>102600</v>
      </c>
      <c r="O89" s="4">
        <f t="shared" si="35"/>
        <v>0</v>
      </c>
      <c r="P89" s="99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100"/>
      <c r="GU89" s="100"/>
      <c r="GV89" s="100"/>
      <c r="GW89" s="100"/>
      <c r="GX89" s="100"/>
      <c r="GY89" s="100"/>
      <c r="GZ89" s="100"/>
      <c r="HA89" s="100"/>
      <c r="HB89" s="100"/>
      <c r="HC89" s="100"/>
      <c r="HD89" s="100"/>
      <c r="HE89" s="100"/>
      <c r="HF89" s="100"/>
      <c r="HG89" s="100"/>
      <c r="HH89" s="100"/>
      <c r="HI89" s="100"/>
      <c r="HJ89" s="100"/>
      <c r="HK89" s="100"/>
      <c r="HL89" s="100"/>
      <c r="HM89" s="100"/>
      <c r="HN89" s="100"/>
      <c r="HO89" s="100"/>
      <c r="HP89" s="100"/>
      <c r="HQ89" s="100"/>
      <c r="HR89" s="100"/>
      <c r="HS89" s="100"/>
      <c r="HT89" s="100"/>
      <c r="HU89" s="100"/>
      <c r="HV89" s="100"/>
      <c r="HW89" s="100"/>
      <c r="HX89" s="100"/>
      <c r="HY89" s="100"/>
      <c r="HZ89" s="100"/>
      <c r="IA89" s="100"/>
      <c r="IB89" s="100"/>
      <c r="IC89" s="100"/>
      <c r="ID89" s="100"/>
      <c r="IE89" s="100"/>
      <c r="IF89" s="100"/>
      <c r="IG89" s="100"/>
      <c r="IH89" s="100"/>
      <c r="II89" s="100"/>
      <c r="IJ89" s="100"/>
      <c r="IK89" s="100"/>
      <c r="IL89" s="100"/>
      <c r="IM89" s="100"/>
      <c r="IN89" s="100"/>
      <c r="IO89" s="100"/>
      <c r="IP89" s="100"/>
      <c r="IQ89" s="100"/>
      <c r="IR89" s="100"/>
      <c r="IS89" s="100"/>
      <c r="IT89" s="100"/>
      <c r="IU89" s="100"/>
      <c r="IV89" s="100"/>
    </row>
    <row r="90" spans="1:16" s="97" customFormat="1" ht="20.25" customHeight="1">
      <c r="A90" s="5" t="s">
        <v>43</v>
      </c>
      <c r="B90" s="6">
        <v>951</v>
      </c>
      <c r="C90" s="7" t="s">
        <v>59</v>
      </c>
      <c r="D90" s="7" t="s">
        <v>182</v>
      </c>
      <c r="E90" s="7" t="s">
        <v>45</v>
      </c>
      <c r="F90" s="7" t="s">
        <v>44</v>
      </c>
      <c r="G90" s="7" t="s">
        <v>6</v>
      </c>
      <c r="H90" s="8">
        <f>H91</f>
        <v>143600</v>
      </c>
      <c r="I90" s="8">
        <f>I91</f>
        <v>41000</v>
      </c>
      <c r="J90" s="8">
        <f aca="true" t="shared" si="36" ref="J90:O90">J91</f>
        <v>41000</v>
      </c>
      <c r="K90" s="8">
        <f t="shared" si="36"/>
        <v>0</v>
      </c>
      <c r="L90" s="8">
        <f t="shared" si="36"/>
        <v>0</v>
      </c>
      <c r="M90" s="31">
        <f t="shared" si="36"/>
        <v>41000</v>
      </c>
      <c r="N90" s="8">
        <f t="shared" si="36"/>
        <v>102600</v>
      </c>
      <c r="O90" s="8">
        <f t="shared" si="36"/>
        <v>0</v>
      </c>
      <c r="P90" s="96"/>
    </row>
    <row r="91" spans="1:16" s="97" customFormat="1" ht="33.75" customHeight="1">
      <c r="A91" s="5" t="s">
        <v>46</v>
      </c>
      <c r="B91" s="6">
        <v>951</v>
      </c>
      <c r="C91" s="7" t="s">
        <v>59</v>
      </c>
      <c r="D91" s="7" t="s">
        <v>182</v>
      </c>
      <c r="E91" s="7" t="s">
        <v>45</v>
      </c>
      <c r="F91" s="7" t="s">
        <v>47</v>
      </c>
      <c r="G91" s="7" t="s">
        <v>62</v>
      </c>
      <c r="H91" s="8">
        <v>143600</v>
      </c>
      <c r="I91" s="8">
        <v>41000</v>
      </c>
      <c r="J91" s="8">
        <v>41000</v>
      </c>
      <c r="K91" s="8">
        <v>0</v>
      </c>
      <c r="L91" s="8">
        <v>0</v>
      </c>
      <c r="M91" s="95">
        <f>J91</f>
        <v>41000</v>
      </c>
      <c r="N91" s="8">
        <f>H91-I91</f>
        <v>102600</v>
      </c>
      <c r="O91" s="8">
        <f>I91-J91</f>
        <v>0</v>
      </c>
      <c r="P91" s="96"/>
    </row>
    <row r="92" spans="1:256" s="79" customFormat="1" ht="39" customHeight="1">
      <c r="A92" s="1" t="s">
        <v>63</v>
      </c>
      <c r="B92" s="2">
        <v>951</v>
      </c>
      <c r="C92" s="3" t="s">
        <v>59</v>
      </c>
      <c r="D92" s="3" t="s">
        <v>194</v>
      </c>
      <c r="E92" s="3" t="s">
        <v>6</v>
      </c>
      <c r="F92" s="3" t="s">
        <v>6</v>
      </c>
      <c r="G92" s="3" t="s">
        <v>6</v>
      </c>
      <c r="H92" s="4">
        <f>H93</f>
        <v>2000</v>
      </c>
      <c r="I92" s="4">
        <f aca="true" t="shared" si="37" ref="I92:O92">I93</f>
        <v>0</v>
      </c>
      <c r="J92" s="4">
        <f t="shared" si="37"/>
        <v>0</v>
      </c>
      <c r="K92" s="4">
        <f t="shared" si="37"/>
        <v>0</v>
      </c>
      <c r="L92" s="4">
        <f t="shared" si="37"/>
        <v>0</v>
      </c>
      <c r="M92" s="30">
        <f t="shared" si="37"/>
        <v>0</v>
      </c>
      <c r="N92" s="4">
        <f t="shared" si="37"/>
        <v>2000</v>
      </c>
      <c r="O92" s="4">
        <f t="shared" si="37"/>
        <v>0</v>
      </c>
      <c r="P92" s="99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  <c r="HU92" s="100"/>
      <c r="HV92" s="100"/>
      <c r="HW92" s="100"/>
      <c r="HX92" s="100"/>
      <c r="HY92" s="100"/>
      <c r="HZ92" s="100"/>
      <c r="IA92" s="100"/>
      <c r="IB92" s="100"/>
      <c r="IC92" s="100"/>
      <c r="ID92" s="100"/>
      <c r="IE92" s="100"/>
      <c r="IF92" s="100"/>
      <c r="IG92" s="100"/>
      <c r="IH92" s="100"/>
      <c r="II92" s="100"/>
      <c r="IJ92" s="100"/>
      <c r="IK92" s="100"/>
      <c r="IL92" s="100"/>
      <c r="IM92" s="100"/>
      <c r="IN92" s="100"/>
      <c r="IO92" s="100"/>
      <c r="IP92" s="100"/>
      <c r="IQ92" s="100"/>
      <c r="IR92" s="100"/>
      <c r="IS92" s="100"/>
      <c r="IT92" s="100"/>
      <c r="IU92" s="100"/>
      <c r="IV92" s="100"/>
    </row>
    <row r="93" spans="1:16" s="97" customFormat="1" ht="18.75" customHeight="1">
      <c r="A93" s="5" t="s">
        <v>22</v>
      </c>
      <c r="B93" s="6">
        <v>951</v>
      </c>
      <c r="C93" s="7" t="s">
        <v>59</v>
      </c>
      <c r="D93" s="7" t="s">
        <v>194</v>
      </c>
      <c r="E93" s="7" t="s">
        <v>24</v>
      </c>
      <c r="F93" s="7" t="s">
        <v>23</v>
      </c>
      <c r="G93" s="7" t="s">
        <v>6</v>
      </c>
      <c r="H93" s="8">
        <f>H94</f>
        <v>2000</v>
      </c>
      <c r="I93" s="8">
        <f aca="true" t="shared" si="38" ref="I93:O93">I94</f>
        <v>0</v>
      </c>
      <c r="J93" s="8">
        <f t="shared" si="38"/>
        <v>0</v>
      </c>
      <c r="K93" s="8">
        <f t="shared" si="38"/>
        <v>0</v>
      </c>
      <c r="L93" s="8">
        <f t="shared" si="38"/>
        <v>0</v>
      </c>
      <c r="M93" s="31">
        <f t="shared" si="38"/>
        <v>0</v>
      </c>
      <c r="N93" s="8">
        <f t="shared" si="38"/>
        <v>2000</v>
      </c>
      <c r="O93" s="8">
        <f t="shared" si="38"/>
        <v>0</v>
      </c>
      <c r="P93" s="96"/>
    </row>
    <row r="94" spans="1:16" s="97" customFormat="1" ht="20.25" customHeight="1">
      <c r="A94" s="5" t="s">
        <v>25</v>
      </c>
      <c r="B94" s="6">
        <v>951</v>
      </c>
      <c r="C94" s="7" t="s">
        <v>59</v>
      </c>
      <c r="D94" s="7" t="s">
        <v>194</v>
      </c>
      <c r="E94" s="7" t="s">
        <v>24</v>
      </c>
      <c r="F94" s="7" t="s">
        <v>26</v>
      </c>
      <c r="G94" s="7" t="s">
        <v>14</v>
      </c>
      <c r="H94" s="8">
        <v>2000</v>
      </c>
      <c r="I94" s="8">
        <v>0</v>
      </c>
      <c r="J94" s="8">
        <v>0</v>
      </c>
      <c r="K94" s="8">
        <v>0</v>
      </c>
      <c r="L94" s="8">
        <v>0</v>
      </c>
      <c r="M94" s="95">
        <f>J94</f>
        <v>0</v>
      </c>
      <c r="N94" s="8">
        <f>H94-I94</f>
        <v>2000</v>
      </c>
      <c r="O94" s="8">
        <f>I94-J94</f>
        <v>0</v>
      </c>
      <c r="P94" s="96"/>
    </row>
    <row r="95" spans="1:256" s="79" customFormat="1" ht="72.75" customHeight="1">
      <c r="A95" s="1" t="s">
        <v>64</v>
      </c>
      <c r="B95" s="2">
        <v>951</v>
      </c>
      <c r="C95" s="3" t="s">
        <v>59</v>
      </c>
      <c r="D95" s="3" t="s">
        <v>183</v>
      </c>
      <c r="E95" s="3" t="s">
        <v>6</v>
      </c>
      <c r="F95" s="3" t="s">
        <v>6</v>
      </c>
      <c r="G95" s="3" t="s">
        <v>6</v>
      </c>
      <c r="H95" s="4">
        <f>H96</f>
        <v>6000</v>
      </c>
      <c r="I95" s="4">
        <f aca="true" t="shared" si="39" ref="I95:O95">I96</f>
        <v>0</v>
      </c>
      <c r="J95" s="4">
        <f t="shared" si="39"/>
        <v>0</v>
      </c>
      <c r="K95" s="4">
        <f t="shared" si="39"/>
        <v>0</v>
      </c>
      <c r="L95" s="4">
        <f t="shared" si="39"/>
        <v>0</v>
      </c>
      <c r="M95" s="30">
        <f t="shared" si="39"/>
        <v>0</v>
      </c>
      <c r="N95" s="4">
        <f t="shared" si="39"/>
        <v>6000</v>
      </c>
      <c r="O95" s="4">
        <f t="shared" si="39"/>
        <v>0</v>
      </c>
      <c r="P95" s="99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  <c r="GC95" s="100"/>
      <c r="GD95" s="100"/>
      <c r="GE95" s="100"/>
      <c r="GF95" s="100"/>
      <c r="GG95" s="100"/>
      <c r="GH95" s="100"/>
      <c r="GI95" s="100"/>
      <c r="GJ95" s="100"/>
      <c r="GK95" s="100"/>
      <c r="GL95" s="100"/>
      <c r="GM95" s="100"/>
      <c r="GN95" s="100"/>
      <c r="GO95" s="100"/>
      <c r="GP95" s="100"/>
      <c r="GQ95" s="100"/>
      <c r="GR95" s="100"/>
      <c r="GS95" s="100"/>
      <c r="GT95" s="100"/>
      <c r="GU95" s="100"/>
      <c r="GV95" s="100"/>
      <c r="GW95" s="100"/>
      <c r="GX95" s="100"/>
      <c r="GY95" s="100"/>
      <c r="GZ95" s="100"/>
      <c r="HA95" s="100"/>
      <c r="HB95" s="100"/>
      <c r="HC95" s="100"/>
      <c r="HD95" s="100"/>
      <c r="HE95" s="100"/>
      <c r="HF95" s="100"/>
      <c r="HG95" s="100"/>
      <c r="HH95" s="100"/>
      <c r="HI95" s="100"/>
      <c r="HJ95" s="100"/>
      <c r="HK95" s="100"/>
      <c r="HL95" s="100"/>
      <c r="HM95" s="100"/>
      <c r="HN95" s="100"/>
      <c r="HO95" s="100"/>
      <c r="HP95" s="100"/>
      <c r="HQ95" s="100"/>
      <c r="HR95" s="100"/>
      <c r="HS95" s="100"/>
      <c r="HT95" s="100"/>
      <c r="HU95" s="100"/>
      <c r="HV95" s="100"/>
      <c r="HW95" s="100"/>
      <c r="HX95" s="100"/>
      <c r="HY95" s="100"/>
      <c r="HZ95" s="100"/>
      <c r="IA95" s="100"/>
      <c r="IB95" s="100"/>
      <c r="IC95" s="100"/>
      <c r="ID95" s="100"/>
      <c r="IE95" s="100"/>
      <c r="IF95" s="100"/>
      <c r="IG95" s="100"/>
      <c r="IH95" s="100"/>
      <c r="II95" s="100"/>
      <c r="IJ95" s="100"/>
      <c r="IK95" s="100"/>
      <c r="IL95" s="100"/>
      <c r="IM95" s="100"/>
      <c r="IN95" s="100"/>
      <c r="IO95" s="100"/>
      <c r="IP95" s="100"/>
      <c r="IQ95" s="100"/>
      <c r="IR95" s="100"/>
      <c r="IS95" s="100"/>
      <c r="IT95" s="100"/>
      <c r="IU95" s="100"/>
      <c r="IV95" s="100"/>
    </row>
    <row r="96" spans="1:16" s="97" customFormat="1" ht="19.5" customHeight="1">
      <c r="A96" s="5" t="s">
        <v>22</v>
      </c>
      <c r="B96" s="6">
        <v>951</v>
      </c>
      <c r="C96" s="7" t="s">
        <v>59</v>
      </c>
      <c r="D96" s="7" t="s">
        <v>183</v>
      </c>
      <c r="E96" s="7" t="s">
        <v>24</v>
      </c>
      <c r="F96" s="7" t="s">
        <v>23</v>
      </c>
      <c r="G96" s="7" t="s">
        <v>6</v>
      </c>
      <c r="H96" s="8">
        <f>H97</f>
        <v>6000</v>
      </c>
      <c r="I96" s="8">
        <f aca="true" t="shared" si="40" ref="I96:O96">I97</f>
        <v>0</v>
      </c>
      <c r="J96" s="8">
        <f t="shared" si="40"/>
        <v>0</v>
      </c>
      <c r="K96" s="8">
        <f t="shared" si="40"/>
        <v>0</v>
      </c>
      <c r="L96" s="8">
        <f t="shared" si="40"/>
        <v>0</v>
      </c>
      <c r="M96" s="31">
        <f t="shared" si="40"/>
        <v>0</v>
      </c>
      <c r="N96" s="8">
        <f t="shared" si="40"/>
        <v>6000</v>
      </c>
      <c r="O96" s="8">
        <f t="shared" si="40"/>
        <v>0</v>
      </c>
      <c r="P96" s="96"/>
    </row>
    <row r="97" spans="1:16" s="97" customFormat="1" ht="20.25" customHeight="1">
      <c r="A97" s="5" t="s">
        <v>25</v>
      </c>
      <c r="B97" s="6">
        <v>951</v>
      </c>
      <c r="C97" s="7" t="s">
        <v>59</v>
      </c>
      <c r="D97" s="7" t="s">
        <v>183</v>
      </c>
      <c r="E97" s="7" t="s">
        <v>24</v>
      </c>
      <c r="F97" s="7" t="s">
        <v>26</v>
      </c>
      <c r="G97" s="7" t="s">
        <v>14</v>
      </c>
      <c r="H97" s="8">
        <v>6000</v>
      </c>
      <c r="I97" s="8">
        <v>0</v>
      </c>
      <c r="J97" s="8">
        <v>0</v>
      </c>
      <c r="K97" s="8">
        <v>0</v>
      </c>
      <c r="L97" s="8">
        <v>0</v>
      </c>
      <c r="M97" s="95">
        <f>J97</f>
        <v>0</v>
      </c>
      <c r="N97" s="8">
        <f>H97-I97</f>
        <v>6000</v>
      </c>
      <c r="O97" s="8">
        <f>I97-J97</f>
        <v>0</v>
      </c>
      <c r="P97" s="96"/>
    </row>
    <row r="98" spans="1:256" s="79" customFormat="1" ht="43.5" customHeight="1" hidden="1">
      <c r="A98" s="1" t="s">
        <v>134</v>
      </c>
      <c r="B98" s="2">
        <v>951</v>
      </c>
      <c r="C98" s="37" t="s">
        <v>136</v>
      </c>
      <c r="D98" s="3">
        <v>9995104</v>
      </c>
      <c r="E98" s="3"/>
      <c r="F98" s="3"/>
      <c r="G98" s="3"/>
      <c r="H98" s="4">
        <f>H99</f>
        <v>0</v>
      </c>
      <c r="I98" s="4">
        <f aca="true" t="shared" si="41" ref="I98:O98">I99</f>
        <v>0</v>
      </c>
      <c r="J98" s="4">
        <f t="shared" si="41"/>
        <v>0</v>
      </c>
      <c r="K98" s="4">
        <f t="shared" si="41"/>
        <v>0</v>
      </c>
      <c r="L98" s="4">
        <f t="shared" si="41"/>
        <v>0</v>
      </c>
      <c r="M98" s="4">
        <f t="shared" si="41"/>
        <v>0</v>
      </c>
      <c r="N98" s="4">
        <f t="shared" si="41"/>
        <v>0</v>
      </c>
      <c r="O98" s="4">
        <f t="shared" si="41"/>
        <v>0</v>
      </c>
      <c r="P98" s="99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  <c r="FW98" s="100"/>
      <c r="FX98" s="100"/>
      <c r="FY98" s="100"/>
      <c r="FZ98" s="100"/>
      <c r="GA98" s="100"/>
      <c r="GB98" s="100"/>
      <c r="GC98" s="100"/>
      <c r="GD98" s="100"/>
      <c r="GE98" s="100"/>
      <c r="GF98" s="100"/>
      <c r="GG98" s="100"/>
      <c r="GH98" s="100"/>
      <c r="GI98" s="100"/>
      <c r="GJ98" s="100"/>
      <c r="GK98" s="100"/>
      <c r="GL98" s="100"/>
      <c r="GM98" s="100"/>
      <c r="GN98" s="100"/>
      <c r="GO98" s="100"/>
      <c r="GP98" s="100"/>
      <c r="GQ98" s="100"/>
      <c r="GR98" s="100"/>
      <c r="GS98" s="100"/>
      <c r="GT98" s="100"/>
      <c r="GU98" s="100"/>
      <c r="GV98" s="100"/>
      <c r="GW98" s="100"/>
      <c r="GX98" s="100"/>
      <c r="GY98" s="100"/>
      <c r="GZ98" s="100"/>
      <c r="HA98" s="100"/>
      <c r="HB98" s="100"/>
      <c r="HC98" s="100"/>
      <c r="HD98" s="100"/>
      <c r="HE98" s="100"/>
      <c r="HF98" s="100"/>
      <c r="HG98" s="100"/>
      <c r="HH98" s="100"/>
      <c r="HI98" s="100"/>
      <c r="HJ98" s="100"/>
      <c r="HK98" s="100"/>
      <c r="HL98" s="100"/>
      <c r="HM98" s="100"/>
      <c r="HN98" s="100"/>
      <c r="HO98" s="100"/>
      <c r="HP98" s="100"/>
      <c r="HQ98" s="100"/>
      <c r="HR98" s="100"/>
      <c r="HS98" s="100"/>
      <c r="HT98" s="100"/>
      <c r="HU98" s="100"/>
      <c r="HV98" s="100"/>
      <c r="HW98" s="100"/>
      <c r="HX98" s="100"/>
      <c r="HY98" s="100"/>
      <c r="HZ98" s="100"/>
      <c r="IA98" s="100"/>
      <c r="IB98" s="100"/>
      <c r="IC98" s="100"/>
      <c r="ID98" s="100"/>
      <c r="IE98" s="100"/>
      <c r="IF98" s="100"/>
      <c r="IG98" s="100"/>
      <c r="IH98" s="100"/>
      <c r="II98" s="100"/>
      <c r="IJ98" s="100"/>
      <c r="IK98" s="100"/>
      <c r="IL98" s="100"/>
      <c r="IM98" s="100"/>
      <c r="IN98" s="100"/>
      <c r="IO98" s="100"/>
      <c r="IP98" s="100"/>
      <c r="IQ98" s="100"/>
      <c r="IR98" s="100"/>
      <c r="IS98" s="100"/>
      <c r="IT98" s="100"/>
      <c r="IU98" s="100"/>
      <c r="IV98" s="100"/>
    </row>
    <row r="99" spans="1:16" s="97" customFormat="1" ht="20.25" customHeight="1" hidden="1">
      <c r="A99" s="5" t="s">
        <v>135</v>
      </c>
      <c r="B99" s="6">
        <v>951</v>
      </c>
      <c r="C99" s="38" t="s">
        <v>136</v>
      </c>
      <c r="D99" s="7">
        <v>9995104</v>
      </c>
      <c r="E99" s="7">
        <v>360</v>
      </c>
      <c r="F99" s="7"/>
      <c r="G99" s="7"/>
      <c r="H99" s="8">
        <f>H100</f>
        <v>0</v>
      </c>
      <c r="I99" s="8">
        <f aca="true" t="shared" si="42" ref="I99:O99">I100</f>
        <v>0</v>
      </c>
      <c r="J99" s="8">
        <f t="shared" si="42"/>
        <v>0</v>
      </c>
      <c r="K99" s="8">
        <f t="shared" si="42"/>
        <v>0</v>
      </c>
      <c r="L99" s="8">
        <f t="shared" si="42"/>
        <v>0</v>
      </c>
      <c r="M99" s="8">
        <f t="shared" si="42"/>
        <v>0</v>
      </c>
      <c r="N99" s="8">
        <f t="shared" si="42"/>
        <v>0</v>
      </c>
      <c r="O99" s="8">
        <f t="shared" si="42"/>
        <v>0</v>
      </c>
      <c r="P99" s="96"/>
    </row>
    <row r="100" spans="1:16" s="97" customFormat="1" ht="20.25" customHeight="1" hidden="1">
      <c r="A100" s="5" t="s">
        <v>135</v>
      </c>
      <c r="B100" s="6">
        <v>951</v>
      </c>
      <c r="C100" s="38" t="s">
        <v>136</v>
      </c>
      <c r="D100" s="7">
        <v>9995104</v>
      </c>
      <c r="E100" s="7">
        <v>360</v>
      </c>
      <c r="F100" s="7">
        <v>262</v>
      </c>
      <c r="G100" s="38" t="s">
        <v>138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95">
        <f>J100</f>
        <v>0</v>
      </c>
      <c r="N100" s="8">
        <f>H100-I100</f>
        <v>0</v>
      </c>
      <c r="O100" s="8">
        <f>I100-J100</f>
        <v>0</v>
      </c>
      <c r="P100" s="96"/>
    </row>
    <row r="101" spans="1:256" s="79" customFormat="1" ht="37.5" customHeight="1">
      <c r="A101" s="1" t="s">
        <v>65</v>
      </c>
      <c r="B101" s="2">
        <v>951</v>
      </c>
      <c r="C101" s="3" t="s">
        <v>66</v>
      </c>
      <c r="D101" s="3" t="s">
        <v>184</v>
      </c>
      <c r="E101" s="3" t="s">
        <v>6</v>
      </c>
      <c r="F101" s="3" t="s">
        <v>6</v>
      </c>
      <c r="G101" s="3" t="s">
        <v>6</v>
      </c>
      <c r="H101" s="4">
        <f>H102</f>
        <v>809300</v>
      </c>
      <c r="I101" s="4">
        <f aca="true" t="shared" si="43" ref="I101:O101">I102</f>
        <v>0</v>
      </c>
      <c r="J101" s="4">
        <f t="shared" si="43"/>
        <v>0</v>
      </c>
      <c r="K101" s="4">
        <f t="shared" si="43"/>
        <v>0</v>
      </c>
      <c r="L101" s="4">
        <f t="shared" si="43"/>
        <v>0</v>
      </c>
      <c r="M101" s="30">
        <f t="shared" si="43"/>
        <v>0</v>
      </c>
      <c r="N101" s="4">
        <f t="shared" si="43"/>
        <v>809300</v>
      </c>
      <c r="O101" s="4">
        <f t="shared" si="43"/>
        <v>0</v>
      </c>
      <c r="P101" s="99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0"/>
      <c r="IG101" s="100"/>
      <c r="IH101" s="100"/>
      <c r="II101" s="100"/>
      <c r="IJ101" s="100"/>
      <c r="IK101" s="100"/>
      <c r="IL101" s="100"/>
      <c r="IM101" s="100"/>
      <c r="IN101" s="100"/>
      <c r="IO101" s="100"/>
      <c r="IP101" s="100"/>
      <c r="IQ101" s="100"/>
      <c r="IR101" s="100"/>
      <c r="IS101" s="100"/>
      <c r="IT101" s="100"/>
      <c r="IU101" s="100"/>
      <c r="IV101" s="100"/>
    </row>
    <row r="102" spans="1:16" s="97" customFormat="1" ht="17.25" customHeight="1">
      <c r="A102" s="5" t="s">
        <v>22</v>
      </c>
      <c r="B102" s="6">
        <v>951</v>
      </c>
      <c r="C102" s="7" t="s">
        <v>66</v>
      </c>
      <c r="D102" s="7" t="s">
        <v>184</v>
      </c>
      <c r="E102" s="7" t="s">
        <v>24</v>
      </c>
      <c r="F102" s="7" t="s">
        <v>23</v>
      </c>
      <c r="G102" s="7" t="s">
        <v>6</v>
      </c>
      <c r="H102" s="8">
        <f>H103+H104</f>
        <v>809300</v>
      </c>
      <c r="I102" s="8">
        <f aca="true" t="shared" si="44" ref="I102:O102">I103+I104</f>
        <v>0</v>
      </c>
      <c r="J102" s="8">
        <f t="shared" si="44"/>
        <v>0</v>
      </c>
      <c r="K102" s="8">
        <f t="shared" si="44"/>
        <v>0</v>
      </c>
      <c r="L102" s="8">
        <f t="shared" si="44"/>
        <v>0</v>
      </c>
      <c r="M102" s="31">
        <f t="shared" si="44"/>
        <v>0</v>
      </c>
      <c r="N102" s="8">
        <f t="shared" si="44"/>
        <v>809300</v>
      </c>
      <c r="O102" s="8">
        <f t="shared" si="44"/>
        <v>0</v>
      </c>
      <c r="P102" s="96"/>
    </row>
    <row r="103" spans="1:16" s="97" customFormat="1" ht="21.75" customHeight="1">
      <c r="A103" s="5" t="s">
        <v>36</v>
      </c>
      <c r="B103" s="6">
        <v>951</v>
      </c>
      <c r="C103" s="7" t="s">
        <v>66</v>
      </c>
      <c r="D103" s="7" t="s">
        <v>184</v>
      </c>
      <c r="E103" s="7" t="s">
        <v>24</v>
      </c>
      <c r="F103" s="7" t="s">
        <v>37</v>
      </c>
      <c r="G103" s="7" t="s">
        <v>14</v>
      </c>
      <c r="H103" s="8">
        <v>609300</v>
      </c>
      <c r="I103" s="8">
        <v>0</v>
      </c>
      <c r="J103" s="8">
        <v>0</v>
      </c>
      <c r="K103" s="8">
        <v>0</v>
      </c>
      <c r="L103" s="8">
        <v>0</v>
      </c>
      <c r="M103" s="95">
        <f>J103</f>
        <v>0</v>
      </c>
      <c r="N103" s="8">
        <f aca="true" t="shared" si="45" ref="N103:O107">H103-I103</f>
        <v>609300</v>
      </c>
      <c r="O103" s="8">
        <f t="shared" si="45"/>
        <v>0</v>
      </c>
      <c r="P103" s="96"/>
    </row>
    <row r="104" spans="1:16" s="97" customFormat="1" ht="16.5" customHeight="1">
      <c r="A104" s="5" t="s">
        <v>25</v>
      </c>
      <c r="B104" s="6">
        <v>951</v>
      </c>
      <c r="C104" s="7" t="s">
        <v>66</v>
      </c>
      <c r="D104" s="7" t="s">
        <v>184</v>
      </c>
      <c r="E104" s="7" t="s">
        <v>24</v>
      </c>
      <c r="F104" s="7" t="s">
        <v>26</v>
      </c>
      <c r="G104" s="7" t="s">
        <v>14</v>
      </c>
      <c r="H104" s="8">
        <v>200000</v>
      </c>
      <c r="I104" s="8">
        <v>0</v>
      </c>
      <c r="J104" s="8">
        <v>0</v>
      </c>
      <c r="K104" s="8">
        <v>0</v>
      </c>
      <c r="L104" s="8">
        <v>0</v>
      </c>
      <c r="M104" s="95">
        <f>J104</f>
        <v>0</v>
      </c>
      <c r="N104" s="8">
        <f t="shared" si="45"/>
        <v>200000</v>
      </c>
      <c r="O104" s="8">
        <f t="shared" si="45"/>
        <v>0</v>
      </c>
      <c r="P104" s="96"/>
    </row>
    <row r="105" spans="1:256" s="79" customFormat="1" ht="34.5" customHeight="1" hidden="1">
      <c r="A105" s="1" t="s">
        <v>145</v>
      </c>
      <c r="B105" s="2">
        <v>951</v>
      </c>
      <c r="C105" s="3" t="s">
        <v>66</v>
      </c>
      <c r="D105" s="3" t="s">
        <v>147</v>
      </c>
      <c r="E105" s="3"/>
      <c r="F105" s="3"/>
      <c r="G105" s="3"/>
      <c r="H105" s="4">
        <f aca="true" t="shared" si="46" ref="H105:L106">H106</f>
        <v>0</v>
      </c>
      <c r="I105" s="4">
        <f t="shared" si="46"/>
        <v>99500</v>
      </c>
      <c r="J105" s="4">
        <f t="shared" si="46"/>
        <v>99500</v>
      </c>
      <c r="K105" s="4">
        <f t="shared" si="46"/>
        <v>0</v>
      </c>
      <c r="L105" s="4">
        <f t="shared" si="46"/>
        <v>0</v>
      </c>
      <c r="M105" s="4">
        <f>J105</f>
        <v>99500</v>
      </c>
      <c r="N105" s="4">
        <f t="shared" si="45"/>
        <v>-99500</v>
      </c>
      <c r="O105" s="4">
        <f t="shared" si="45"/>
        <v>0</v>
      </c>
      <c r="P105" s="99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  <c r="EO105" s="100"/>
      <c r="EP105" s="100"/>
      <c r="EQ105" s="100"/>
      <c r="ER105" s="100"/>
      <c r="ES105" s="100"/>
      <c r="ET105" s="100"/>
      <c r="EU105" s="100"/>
      <c r="EV105" s="100"/>
      <c r="EW105" s="100"/>
      <c r="EX105" s="100"/>
      <c r="EY105" s="100"/>
      <c r="EZ105" s="100"/>
      <c r="FA105" s="100"/>
      <c r="FB105" s="100"/>
      <c r="FC105" s="100"/>
      <c r="FD105" s="100"/>
      <c r="FE105" s="100"/>
      <c r="FF105" s="100"/>
      <c r="FG105" s="100"/>
      <c r="FH105" s="100"/>
      <c r="FI105" s="100"/>
      <c r="FJ105" s="100"/>
      <c r="FK105" s="100"/>
      <c r="FL105" s="100"/>
      <c r="FM105" s="100"/>
      <c r="FN105" s="100"/>
      <c r="FO105" s="100"/>
      <c r="FP105" s="100"/>
      <c r="FQ105" s="100"/>
      <c r="FR105" s="100"/>
      <c r="FS105" s="100"/>
      <c r="FT105" s="100"/>
      <c r="FU105" s="100"/>
      <c r="FV105" s="100"/>
      <c r="FW105" s="100"/>
      <c r="FX105" s="100"/>
      <c r="FY105" s="100"/>
      <c r="FZ105" s="100"/>
      <c r="GA105" s="100"/>
      <c r="GB105" s="100"/>
      <c r="GC105" s="100"/>
      <c r="GD105" s="100"/>
      <c r="GE105" s="100"/>
      <c r="GF105" s="100"/>
      <c r="GG105" s="100"/>
      <c r="GH105" s="100"/>
      <c r="GI105" s="100"/>
      <c r="GJ105" s="100"/>
      <c r="GK105" s="100"/>
      <c r="GL105" s="100"/>
      <c r="GM105" s="100"/>
      <c r="GN105" s="100"/>
      <c r="GO105" s="100"/>
      <c r="GP105" s="100"/>
      <c r="GQ105" s="100"/>
      <c r="GR105" s="100"/>
      <c r="GS105" s="100"/>
      <c r="GT105" s="100"/>
      <c r="GU105" s="100"/>
      <c r="GV105" s="100"/>
      <c r="GW105" s="100"/>
      <c r="GX105" s="100"/>
      <c r="GY105" s="100"/>
      <c r="GZ105" s="100"/>
      <c r="HA105" s="100"/>
      <c r="HB105" s="100"/>
      <c r="HC105" s="100"/>
      <c r="HD105" s="100"/>
      <c r="HE105" s="100"/>
      <c r="HF105" s="100"/>
      <c r="HG105" s="100"/>
      <c r="HH105" s="100"/>
      <c r="HI105" s="100"/>
      <c r="HJ105" s="100"/>
      <c r="HK105" s="100"/>
      <c r="HL105" s="100"/>
      <c r="HM105" s="100"/>
      <c r="HN105" s="100"/>
      <c r="HO105" s="100"/>
      <c r="HP105" s="100"/>
      <c r="HQ105" s="100"/>
      <c r="HR105" s="100"/>
      <c r="HS105" s="100"/>
      <c r="HT105" s="100"/>
      <c r="HU105" s="100"/>
      <c r="HV105" s="100"/>
      <c r="HW105" s="100"/>
      <c r="HX105" s="100"/>
      <c r="HY105" s="100"/>
      <c r="HZ105" s="100"/>
      <c r="IA105" s="100"/>
      <c r="IB105" s="100"/>
      <c r="IC105" s="100"/>
      <c r="ID105" s="100"/>
      <c r="IE105" s="100"/>
      <c r="IF105" s="100"/>
      <c r="IG105" s="100"/>
      <c r="IH105" s="100"/>
      <c r="II105" s="100"/>
      <c r="IJ105" s="100"/>
      <c r="IK105" s="100"/>
      <c r="IL105" s="100"/>
      <c r="IM105" s="100"/>
      <c r="IN105" s="100"/>
      <c r="IO105" s="100"/>
      <c r="IP105" s="100"/>
      <c r="IQ105" s="100"/>
      <c r="IR105" s="100"/>
      <c r="IS105" s="100"/>
      <c r="IT105" s="100"/>
      <c r="IU105" s="100"/>
      <c r="IV105" s="100"/>
    </row>
    <row r="106" spans="1:16" s="97" customFormat="1" ht="16.5" customHeight="1" hidden="1">
      <c r="A106" s="5" t="s">
        <v>146</v>
      </c>
      <c r="B106" s="6">
        <v>951</v>
      </c>
      <c r="C106" s="7" t="s">
        <v>66</v>
      </c>
      <c r="D106" s="7" t="s">
        <v>147</v>
      </c>
      <c r="E106" s="7" t="s">
        <v>24</v>
      </c>
      <c r="F106" s="7">
        <v>310</v>
      </c>
      <c r="G106" s="7"/>
      <c r="H106" s="8">
        <f t="shared" si="46"/>
        <v>0</v>
      </c>
      <c r="I106" s="8">
        <f t="shared" si="46"/>
        <v>99500</v>
      </c>
      <c r="J106" s="8">
        <f t="shared" si="46"/>
        <v>99500</v>
      </c>
      <c r="K106" s="8">
        <f t="shared" si="46"/>
        <v>0</v>
      </c>
      <c r="L106" s="8">
        <f t="shared" si="46"/>
        <v>0</v>
      </c>
      <c r="M106" s="8">
        <f>J106</f>
        <v>99500</v>
      </c>
      <c r="N106" s="8">
        <f t="shared" si="45"/>
        <v>-99500</v>
      </c>
      <c r="O106" s="8">
        <f t="shared" si="45"/>
        <v>0</v>
      </c>
      <c r="P106" s="96"/>
    </row>
    <row r="107" spans="1:16" s="97" customFormat="1" ht="16.5" customHeight="1" hidden="1">
      <c r="A107" s="5" t="s">
        <v>146</v>
      </c>
      <c r="B107" s="6">
        <v>951</v>
      </c>
      <c r="C107" s="7" t="s">
        <v>66</v>
      </c>
      <c r="D107" s="7" t="s">
        <v>147</v>
      </c>
      <c r="E107" s="7" t="s">
        <v>24</v>
      </c>
      <c r="F107" s="7">
        <v>310</v>
      </c>
      <c r="G107" s="7">
        <v>26</v>
      </c>
      <c r="H107" s="8">
        <v>0</v>
      </c>
      <c r="I107" s="8">
        <v>99500</v>
      </c>
      <c r="J107" s="8">
        <v>99500</v>
      </c>
      <c r="K107" s="8">
        <v>0</v>
      </c>
      <c r="L107" s="8">
        <v>0</v>
      </c>
      <c r="M107" s="8">
        <f>J107</f>
        <v>99500</v>
      </c>
      <c r="N107" s="8">
        <f t="shared" si="45"/>
        <v>-99500</v>
      </c>
      <c r="O107" s="8">
        <f t="shared" si="45"/>
        <v>0</v>
      </c>
      <c r="P107" s="96"/>
    </row>
    <row r="108" spans="1:256" s="79" customFormat="1" ht="126" customHeight="1" hidden="1">
      <c r="A108" s="1" t="s">
        <v>150</v>
      </c>
      <c r="B108" s="2">
        <v>951</v>
      </c>
      <c r="C108" s="3" t="s">
        <v>66</v>
      </c>
      <c r="D108" s="37" t="s">
        <v>151</v>
      </c>
      <c r="E108" s="3" t="s">
        <v>6</v>
      </c>
      <c r="F108" s="3" t="s">
        <v>6</v>
      </c>
      <c r="G108" s="3" t="s">
        <v>6</v>
      </c>
      <c r="H108" s="4">
        <f>H109</f>
        <v>0</v>
      </c>
      <c r="I108" s="4">
        <f aca="true" t="shared" si="47" ref="I108:O108">I109</f>
        <v>6541720.68</v>
      </c>
      <c r="J108" s="4">
        <f t="shared" si="47"/>
        <v>6541720.68</v>
      </c>
      <c r="K108" s="4">
        <f t="shared" si="47"/>
        <v>0</v>
      </c>
      <c r="L108" s="4">
        <f t="shared" si="47"/>
        <v>0</v>
      </c>
      <c r="M108" s="4">
        <f t="shared" si="47"/>
        <v>6541720.68</v>
      </c>
      <c r="N108" s="4">
        <f t="shared" si="47"/>
        <v>-6541720.68</v>
      </c>
      <c r="O108" s="4">
        <f t="shared" si="47"/>
        <v>0</v>
      </c>
      <c r="P108" s="99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0"/>
      <c r="FI108" s="100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  <c r="FW108" s="100"/>
      <c r="FX108" s="100"/>
      <c r="FY108" s="100"/>
      <c r="FZ108" s="100"/>
      <c r="GA108" s="100"/>
      <c r="GB108" s="100"/>
      <c r="GC108" s="100"/>
      <c r="GD108" s="100"/>
      <c r="GE108" s="100"/>
      <c r="GF108" s="100"/>
      <c r="GG108" s="100"/>
      <c r="GH108" s="100"/>
      <c r="GI108" s="100"/>
      <c r="GJ108" s="100"/>
      <c r="GK108" s="100"/>
      <c r="GL108" s="100"/>
      <c r="GM108" s="100"/>
      <c r="GN108" s="100"/>
      <c r="GO108" s="100"/>
      <c r="GP108" s="100"/>
      <c r="GQ108" s="100"/>
      <c r="GR108" s="100"/>
      <c r="GS108" s="100"/>
      <c r="GT108" s="100"/>
      <c r="GU108" s="100"/>
      <c r="GV108" s="100"/>
      <c r="GW108" s="100"/>
      <c r="GX108" s="100"/>
      <c r="GY108" s="100"/>
      <c r="GZ108" s="100"/>
      <c r="HA108" s="100"/>
      <c r="HB108" s="100"/>
      <c r="HC108" s="100"/>
      <c r="HD108" s="100"/>
      <c r="HE108" s="100"/>
      <c r="HF108" s="100"/>
      <c r="HG108" s="100"/>
      <c r="HH108" s="100"/>
      <c r="HI108" s="100"/>
      <c r="HJ108" s="100"/>
      <c r="HK108" s="100"/>
      <c r="HL108" s="100"/>
      <c r="HM108" s="100"/>
      <c r="HN108" s="100"/>
      <c r="HO108" s="100"/>
      <c r="HP108" s="100"/>
      <c r="HQ108" s="100"/>
      <c r="HR108" s="100"/>
      <c r="HS108" s="100"/>
      <c r="HT108" s="100"/>
      <c r="HU108" s="100"/>
      <c r="HV108" s="100"/>
      <c r="HW108" s="100"/>
      <c r="HX108" s="100"/>
      <c r="HY108" s="100"/>
      <c r="HZ108" s="100"/>
      <c r="IA108" s="100"/>
      <c r="IB108" s="100"/>
      <c r="IC108" s="100"/>
      <c r="ID108" s="100"/>
      <c r="IE108" s="100"/>
      <c r="IF108" s="100"/>
      <c r="IG108" s="100"/>
      <c r="IH108" s="100"/>
      <c r="II108" s="100"/>
      <c r="IJ108" s="100"/>
      <c r="IK108" s="100"/>
      <c r="IL108" s="100"/>
      <c r="IM108" s="100"/>
      <c r="IN108" s="100"/>
      <c r="IO108" s="100"/>
      <c r="IP108" s="100"/>
      <c r="IQ108" s="100"/>
      <c r="IR108" s="100"/>
      <c r="IS108" s="100"/>
      <c r="IT108" s="100"/>
      <c r="IU108" s="100"/>
      <c r="IV108" s="100"/>
    </row>
    <row r="109" spans="1:16" s="97" customFormat="1" ht="16.5" customHeight="1" hidden="1">
      <c r="A109" s="5" t="s">
        <v>29</v>
      </c>
      <c r="B109" s="6">
        <v>951</v>
      </c>
      <c r="C109" s="7" t="s">
        <v>66</v>
      </c>
      <c r="D109" s="38" t="s">
        <v>151</v>
      </c>
      <c r="E109" s="7">
        <v>414</v>
      </c>
      <c r="F109" s="7">
        <v>310</v>
      </c>
      <c r="G109" s="7" t="s">
        <v>6</v>
      </c>
      <c r="H109" s="8">
        <f>H110</f>
        <v>0</v>
      </c>
      <c r="I109" s="8">
        <f aca="true" t="shared" si="48" ref="I109:O109">I110</f>
        <v>6541720.68</v>
      </c>
      <c r="J109" s="8">
        <f t="shared" si="48"/>
        <v>6541720.68</v>
      </c>
      <c r="K109" s="8">
        <f t="shared" si="48"/>
        <v>0</v>
      </c>
      <c r="L109" s="8">
        <f t="shared" si="48"/>
        <v>0</v>
      </c>
      <c r="M109" s="8">
        <f t="shared" si="48"/>
        <v>6541720.68</v>
      </c>
      <c r="N109" s="8">
        <f t="shared" si="48"/>
        <v>-6541720.68</v>
      </c>
      <c r="O109" s="8">
        <f t="shared" si="48"/>
        <v>0</v>
      </c>
      <c r="P109" s="96"/>
    </row>
    <row r="110" spans="1:16" s="97" customFormat="1" ht="16.5" customHeight="1" hidden="1">
      <c r="A110" s="5" t="s">
        <v>29</v>
      </c>
      <c r="B110" s="6">
        <v>951</v>
      </c>
      <c r="C110" s="7" t="s">
        <v>66</v>
      </c>
      <c r="D110" s="38" t="s">
        <v>151</v>
      </c>
      <c r="E110" s="7">
        <v>414</v>
      </c>
      <c r="F110" s="7">
        <v>310</v>
      </c>
      <c r="G110" s="38" t="s">
        <v>138</v>
      </c>
      <c r="H110" s="8">
        <v>0</v>
      </c>
      <c r="I110" s="8">
        <v>6541720.68</v>
      </c>
      <c r="J110" s="8">
        <v>6541720.68</v>
      </c>
      <c r="K110" s="8">
        <v>0</v>
      </c>
      <c r="L110" s="8">
        <v>0</v>
      </c>
      <c r="M110" s="8">
        <f>J110</f>
        <v>6541720.68</v>
      </c>
      <c r="N110" s="8">
        <f>H110-I110</f>
        <v>-6541720.68</v>
      </c>
      <c r="O110" s="8">
        <f>I110-J110</f>
        <v>0</v>
      </c>
      <c r="P110" s="96"/>
    </row>
    <row r="111" spans="1:256" s="79" customFormat="1" ht="45" customHeight="1" hidden="1">
      <c r="A111" s="1" t="s">
        <v>129</v>
      </c>
      <c r="B111" s="2">
        <v>951</v>
      </c>
      <c r="C111" s="3" t="s">
        <v>66</v>
      </c>
      <c r="D111" s="3" t="s">
        <v>130</v>
      </c>
      <c r="E111" s="3" t="s">
        <v>6</v>
      </c>
      <c r="F111" s="3" t="s">
        <v>6</v>
      </c>
      <c r="G111" s="3" t="s">
        <v>6</v>
      </c>
      <c r="H111" s="4">
        <f>H112</f>
        <v>0</v>
      </c>
      <c r="I111" s="4">
        <f aca="true" t="shared" si="49" ref="I111:O112">I112</f>
        <v>2432776.93</v>
      </c>
      <c r="J111" s="4">
        <f t="shared" si="49"/>
        <v>2432776.93</v>
      </c>
      <c r="K111" s="4">
        <f t="shared" si="49"/>
        <v>0</v>
      </c>
      <c r="L111" s="4">
        <f t="shared" si="49"/>
        <v>0</v>
      </c>
      <c r="M111" s="30">
        <f t="shared" si="49"/>
        <v>2432776.93</v>
      </c>
      <c r="N111" s="4">
        <f t="shared" si="49"/>
        <v>-2432776.93</v>
      </c>
      <c r="O111" s="4">
        <f t="shared" si="49"/>
        <v>0</v>
      </c>
      <c r="P111" s="99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0"/>
      <c r="GF111" s="100"/>
      <c r="GG111" s="100"/>
      <c r="GH111" s="100"/>
      <c r="GI111" s="100"/>
      <c r="GJ111" s="100"/>
      <c r="GK111" s="100"/>
      <c r="GL111" s="100"/>
      <c r="GM111" s="100"/>
      <c r="GN111" s="100"/>
      <c r="GO111" s="100"/>
      <c r="GP111" s="100"/>
      <c r="GQ111" s="100"/>
      <c r="GR111" s="100"/>
      <c r="GS111" s="100"/>
      <c r="GT111" s="100"/>
      <c r="GU111" s="100"/>
      <c r="GV111" s="100"/>
      <c r="GW111" s="100"/>
      <c r="GX111" s="100"/>
      <c r="GY111" s="100"/>
      <c r="GZ111" s="100"/>
      <c r="HA111" s="100"/>
      <c r="HB111" s="100"/>
      <c r="HC111" s="100"/>
      <c r="HD111" s="100"/>
      <c r="HE111" s="100"/>
      <c r="HF111" s="100"/>
      <c r="HG111" s="100"/>
      <c r="HH111" s="100"/>
      <c r="HI111" s="100"/>
      <c r="HJ111" s="100"/>
      <c r="HK111" s="100"/>
      <c r="HL111" s="100"/>
      <c r="HM111" s="100"/>
      <c r="HN111" s="100"/>
      <c r="HO111" s="100"/>
      <c r="HP111" s="100"/>
      <c r="HQ111" s="100"/>
      <c r="HR111" s="100"/>
      <c r="HS111" s="100"/>
      <c r="HT111" s="100"/>
      <c r="HU111" s="100"/>
      <c r="HV111" s="100"/>
      <c r="HW111" s="100"/>
      <c r="HX111" s="100"/>
      <c r="HY111" s="100"/>
      <c r="HZ111" s="100"/>
      <c r="IA111" s="100"/>
      <c r="IB111" s="100"/>
      <c r="IC111" s="100"/>
      <c r="ID111" s="100"/>
      <c r="IE111" s="100"/>
      <c r="IF111" s="100"/>
      <c r="IG111" s="100"/>
      <c r="IH111" s="100"/>
      <c r="II111" s="100"/>
      <c r="IJ111" s="100"/>
      <c r="IK111" s="100"/>
      <c r="IL111" s="100"/>
      <c r="IM111" s="100"/>
      <c r="IN111" s="100"/>
      <c r="IO111" s="100"/>
      <c r="IP111" s="100"/>
      <c r="IQ111" s="100"/>
      <c r="IR111" s="100"/>
      <c r="IS111" s="100"/>
      <c r="IT111" s="100"/>
      <c r="IU111" s="100"/>
      <c r="IV111" s="100"/>
    </row>
    <row r="112" spans="1:16" s="97" customFormat="1" ht="15.75" customHeight="1" hidden="1">
      <c r="A112" s="5" t="s">
        <v>22</v>
      </c>
      <c r="B112" s="6">
        <v>951</v>
      </c>
      <c r="C112" s="7" t="s">
        <v>66</v>
      </c>
      <c r="D112" s="7" t="s">
        <v>130</v>
      </c>
      <c r="E112" s="7" t="s">
        <v>131</v>
      </c>
      <c r="F112" s="7" t="s">
        <v>23</v>
      </c>
      <c r="G112" s="7" t="s">
        <v>6</v>
      </c>
      <c r="H112" s="8">
        <f>H113</f>
        <v>0</v>
      </c>
      <c r="I112" s="8">
        <f t="shared" si="49"/>
        <v>2432776.93</v>
      </c>
      <c r="J112" s="8">
        <f t="shared" si="49"/>
        <v>2432776.93</v>
      </c>
      <c r="K112" s="8">
        <f t="shared" si="49"/>
        <v>0</v>
      </c>
      <c r="L112" s="8">
        <f t="shared" si="49"/>
        <v>0</v>
      </c>
      <c r="M112" s="31">
        <f t="shared" si="49"/>
        <v>2432776.93</v>
      </c>
      <c r="N112" s="8">
        <f t="shared" si="49"/>
        <v>-2432776.93</v>
      </c>
      <c r="O112" s="8">
        <f t="shared" si="49"/>
        <v>0</v>
      </c>
      <c r="P112" s="96"/>
    </row>
    <row r="113" spans="1:16" s="97" customFormat="1" ht="20.25" customHeight="1" hidden="1">
      <c r="A113" s="5" t="s">
        <v>36</v>
      </c>
      <c r="B113" s="6">
        <v>951</v>
      </c>
      <c r="C113" s="7" t="s">
        <v>66</v>
      </c>
      <c r="D113" s="7" t="s">
        <v>130</v>
      </c>
      <c r="E113" s="7" t="s">
        <v>131</v>
      </c>
      <c r="F113" s="7" t="s">
        <v>37</v>
      </c>
      <c r="G113" s="7" t="s">
        <v>84</v>
      </c>
      <c r="H113" s="8">
        <v>0</v>
      </c>
      <c r="I113" s="8">
        <v>2432776.93</v>
      </c>
      <c r="J113" s="8">
        <v>2432776.93</v>
      </c>
      <c r="K113" s="8">
        <v>0</v>
      </c>
      <c r="L113" s="8">
        <v>0</v>
      </c>
      <c r="M113" s="95">
        <f>J113</f>
        <v>2432776.93</v>
      </c>
      <c r="N113" s="8">
        <f>H113-I113</f>
        <v>-2432776.93</v>
      </c>
      <c r="O113" s="8">
        <f>I113-J113</f>
        <v>0</v>
      </c>
      <c r="P113" s="96"/>
    </row>
    <row r="114" spans="1:256" s="79" customFormat="1" ht="69.75" customHeight="1" hidden="1">
      <c r="A114" s="1" t="s">
        <v>132</v>
      </c>
      <c r="B114" s="2">
        <v>951</v>
      </c>
      <c r="C114" s="3" t="s">
        <v>66</v>
      </c>
      <c r="D114" s="3" t="s">
        <v>133</v>
      </c>
      <c r="E114" s="3" t="s">
        <v>6</v>
      </c>
      <c r="F114" s="3" t="s">
        <v>6</v>
      </c>
      <c r="G114" s="3" t="s">
        <v>6</v>
      </c>
      <c r="H114" s="4">
        <f>H115</f>
        <v>0</v>
      </c>
      <c r="I114" s="4">
        <f aca="true" t="shared" si="50" ref="I114:O115">I115</f>
        <v>11004944</v>
      </c>
      <c r="J114" s="4">
        <f t="shared" si="50"/>
        <v>11004944</v>
      </c>
      <c r="K114" s="4">
        <f t="shared" si="50"/>
        <v>0</v>
      </c>
      <c r="L114" s="4">
        <f t="shared" si="50"/>
        <v>0</v>
      </c>
      <c r="M114" s="30">
        <f t="shared" si="50"/>
        <v>11004944</v>
      </c>
      <c r="N114" s="4">
        <f t="shared" si="50"/>
        <v>-11004944</v>
      </c>
      <c r="O114" s="4">
        <f t="shared" si="50"/>
        <v>0</v>
      </c>
      <c r="P114" s="99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  <c r="GB114" s="100"/>
      <c r="GC114" s="100"/>
      <c r="GD114" s="100"/>
      <c r="GE114" s="100"/>
      <c r="GF114" s="100"/>
      <c r="GG114" s="100"/>
      <c r="GH114" s="100"/>
      <c r="GI114" s="100"/>
      <c r="GJ114" s="100"/>
      <c r="GK114" s="100"/>
      <c r="GL114" s="100"/>
      <c r="GM114" s="100"/>
      <c r="GN114" s="100"/>
      <c r="GO114" s="100"/>
      <c r="GP114" s="100"/>
      <c r="GQ114" s="100"/>
      <c r="GR114" s="100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  <c r="HU114" s="100"/>
      <c r="HV114" s="100"/>
      <c r="HW114" s="100"/>
      <c r="HX114" s="100"/>
      <c r="HY114" s="100"/>
      <c r="HZ114" s="100"/>
      <c r="IA114" s="100"/>
      <c r="IB114" s="100"/>
      <c r="IC114" s="100"/>
      <c r="ID114" s="100"/>
      <c r="IE114" s="100"/>
      <c r="IF114" s="100"/>
      <c r="IG114" s="100"/>
      <c r="IH114" s="100"/>
      <c r="II114" s="100"/>
      <c r="IJ114" s="100"/>
      <c r="IK114" s="100"/>
      <c r="IL114" s="100"/>
      <c r="IM114" s="100"/>
      <c r="IN114" s="100"/>
      <c r="IO114" s="100"/>
      <c r="IP114" s="100"/>
      <c r="IQ114" s="100"/>
      <c r="IR114" s="100"/>
      <c r="IS114" s="100"/>
      <c r="IT114" s="100"/>
      <c r="IU114" s="100"/>
      <c r="IV114" s="100"/>
    </row>
    <row r="115" spans="1:16" s="97" customFormat="1" ht="15.75" customHeight="1" hidden="1">
      <c r="A115" s="5" t="s">
        <v>22</v>
      </c>
      <c r="B115" s="6">
        <v>951</v>
      </c>
      <c r="C115" s="7" t="s">
        <v>66</v>
      </c>
      <c r="D115" s="7" t="s">
        <v>133</v>
      </c>
      <c r="E115" s="7">
        <v>414</v>
      </c>
      <c r="F115" s="7" t="s">
        <v>23</v>
      </c>
      <c r="G115" s="7" t="s">
        <v>6</v>
      </c>
      <c r="H115" s="8">
        <f>H116</f>
        <v>0</v>
      </c>
      <c r="I115" s="8">
        <f t="shared" si="50"/>
        <v>11004944</v>
      </c>
      <c r="J115" s="8">
        <f t="shared" si="50"/>
        <v>11004944</v>
      </c>
      <c r="K115" s="8">
        <f t="shared" si="50"/>
        <v>0</v>
      </c>
      <c r="L115" s="8">
        <f t="shared" si="50"/>
        <v>0</v>
      </c>
      <c r="M115" s="31">
        <f t="shared" si="50"/>
        <v>11004944</v>
      </c>
      <c r="N115" s="8">
        <f t="shared" si="50"/>
        <v>-11004944</v>
      </c>
      <c r="O115" s="8">
        <f t="shared" si="50"/>
        <v>0</v>
      </c>
      <c r="P115" s="96"/>
    </row>
    <row r="116" spans="1:16" s="97" customFormat="1" ht="17.25" customHeight="1" hidden="1">
      <c r="A116" s="5" t="s">
        <v>25</v>
      </c>
      <c r="B116" s="6">
        <v>951</v>
      </c>
      <c r="C116" s="7" t="s">
        <v>66</v>
      </c>
      <c r="D116" s="7" t="s">
        <v>133</v>
      </c>
      <c r="E116" s="7">
        <v>414</v>
      </c>
      <c r="F116" s="7" t="s">
        <v>26</v>
      </c>
      <c r="G116" s="7" t="s">
        <v>84</v>
      </c>
      <c r="H116" s="8">
        <v>0</v>
      </c>
      <c r="I116" s="8">
        <v>11004944</v>
      </c>
      <c r="J116" s="8">
        <v>11004944</v>
      </c>
      <c r="K116" s="8">
        <v>0</v>
      </c>
      <c r="L116" s="8">
        <v>0</v>
      </c>
      <c r="M116" s="95">
        <f>J116</f>
        <v>11004944</v>
      </c>
      <c r="N116" s="8">
        <f>H116-I116</f>
        <v>-11004944</v>
      </c>
      <c r="O116" s="8">
        <f>I116-J116</f>
        <v>0</v>
      </c>
      <c r="P116" s="96"/>
    </row>
    <row r="117" spans="1:256" s="79" customFormat="1" ht="30" customHeight="1" hidden="1">
      <c r="A117" s="1" t="s">
        <v>68</v>
      </c>
      <c r="B117" s="2">
        <v>951</v>
      </c>
      <c r="C117" s="3" t="s">
        <v>66</v>
      </c>
      <c r="D117" s="3" t="s">
        <v>69</v>
      </c>
      <c r="E117" s="3" t="s">
        <v>6</v>
      </c>
      <c r="F117" s="3" t="s">
        <v>6</v>
      </c>
      <c r="G117" s="3" t="s">
        <v>6</v>
      </c>
      <c r="H117" s="4">
        <f>H118</f>
        <v>0</v>
      </c>
      <c r="I117" s="4">
        <f aca="true" t="shared" si="51" ref="I117:O118">I118</f>
        <v>93160</v>
      </c>
      <c r="J117" s="4">
        <f t="shared" si="51"/>
        <v>93160</v>
      </c>
      <c r="K117" s="4">
        <f t="shared" si="51"/>
        <v>0</v>
      </c>
      <c r="L117" s="4">
        <f t="shared" si="51"/>
        <v>0</v>
      </c>
      <c r="M117" s="30">
        <f t="shared" si="51"/>
        <v>93160</v>
      </c>
      <c r="N117" s="4">
        <f t="shared" si="51"/>
        <v>-93160</v>
      </c>
      <c r="O117" s="4">
        <f t="shared" si="51"/>
        <v>0</v>
      </c>
      <c r="P117" s="99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  <c r="GB117" s="100"/>
      <c r="GC117" s="100"/>
      <c r="GD117" s="100"/>
      <c r="GE117" s="100"/>
      <c r="GF117" s="100"/>
      <c r="GG117" s="100"/>
      <c r="GH117" s="100"/>
      <c r="GI117" s="100"/>
      <c r="GJ117" s="100"/>
      <c r="GK117" s="100"/>
      <c r="GL117" s="100"/>
      <c r="GM117" s="100"/>
      <c r="GN117" s="100"/>
      <c r="GO117" s="100"/>
      <c r="GP117" s="100"/>
      <c r="GQ117" s="100"/>
      <c r="GR117" s="100"/>
      <c r="GS117" s="100"/>
      <c r="GT117" s="100"/>
      <c r="GU117" s="100"/>
      <c r="GV117" s="100"/>
      <c r="GW117" s="100"/>
      <c r="GX117" s="100"/>
      <c r="GY117" s="100"/>
      <c r="GZ117" s="100"/>
      <c r="HA117" s="100"/>
      <c r="HB117" s="100"/>
      <c r="HC117" s="100"/>
      <c r="HD117" s="100"/>
      <c r="HE117" s="100"/>
      <c r="HF117" s="100"/>
      <c r="HG117" s="100"/>
      <c r="HH117" s="100"/>
      <c r="HI117" s="100"/>
      <c r="HJ117" s="100"/>
      <c r="HK117" s="100"/>
      <c r="HL117" s="100"/>
      <c r="HM117" s="100"/>
      <c r="HN117" s="100"/>
      <c r="HO117" s="100"/>
      <c r="HP117" s="100"/>
      <c r="HQ117" s="100"/>
      <c r="HR117" s="100"/>
      <c r="HS117" s="100"/>
      <c r="HT117" s="100"/>
      <c r="HU117" s="100"/>
      <c r="HV117" s="100"/>
      <c r="HW117" s="100"/>
      <c r="HX117" s="100"/>
      <c r="HY117" s="100"/>
      <c r="HZ117" s="100"/>
      <c r="IA117" s="100"/>
      <c r="IB117" s="100"/>
      <c r="IC117" s="100"/>
      <c r="ID117" s="100"/>
      <c r="IE117" s="100"/>
      <c r="IF117" s="100"/>
      <c r="IG117" s="100"/>
      <c r="IH117" s="100"/>
      <c r="II117" s="100"/>
      <c r="IJ117" s="100"/>
      <c r="IK117" s="100"/>
      <c r="IL117" s="100"/>
      <c r="IM117" s="100"/>
      <c r="IN117" s="100"/>
      <c r="IO117" s="100"/>
      <c r="IP117" s="100"/>
      <c r="IQ117" s="100"/>
      <c r="IR117" s="100"/>
      <c r="IS117" s="100"/>
      <c r="IT117" s="100"/>
      <c r="IU117" s="100"/>
      <c r="IV117" s="100"/>
    </row>
    <row r="118" spans="1:16" s="97" customFormat="1" ht="16.5" customHeight="1" hidden="1">
      <c r="A118" s="5" t="s">
        <v>22</v>
      </c>
      <c r="B118" s="6">
        <v>951</v>
      </c>
      <c r="C118" s="7" t="s">
        <v>66</v>
      </c>
      <c r="D118" s="7" t="s">
        <v>69</v>
      </c>
      <c r="E118" s="7" t="s">
        <v>24</v>
      </c>
      <c r="F118" s="7" t="s">
        <v>23</v>
      </c>
      <c r="G118" s="7" t="s">
        <v>6</v>
      </c>
      <c r="H118" s="8">
        <f>H119</f>
        <v>0</v>
      </c>
      <c r="I118" s="8">
        <f t="shared" si="51"/>
        <v>93160</v>
      </c>
      <c r="J118" s="8">
        <f t="shared" si="51"/>
        <v>93160</v>
      </c>
      <c r="K118" s="8">
        <f t="shared" si="51"/>
        <v>0</v>
      </c>
      <c r="L118" s="8">
        <f t="shared" si="51"/>
        <v>0</v>
      </c>
      <c r="M118" s="31">
        <f t="shared" si="51"/>
        <v>93160</v>
      </c>
      <c r="N118" s="8">
        <f t="shared" si="51"/>
        <v>-93160</v>
      </c>
      <c r="O118" s="8">
        <f t="shared" si="51"/>
        <v>0</v>
      </c>
      <c r="P118" s="96"/>
    </row>
    <row r="119" spans="1:16" s="97" customFormat="1" ht="15.75" customHeight="1" hidden="1">
      <c r="A119" s="5" t="s">
        <v>25</v>
      </c>
      <c r="B119" s="6">
        <v>951</v>
      </c>
      <c r="C119" s="7" t="s">
        <v>66</v>
      </c>
      <c r="D119" s="7" t="s">
        <v>69</v>
      </c>
      <c r="E119" s="7" t="s">
        <v>24</v>
      </c>
      <c r="F119" s="7" t="s">
        <v>26</v>
      </c>
      <c r="G119" s="7" t="s">
        <v>67</v>
      </c>
      <c r="H119" s="8">
        <v>0</v>
      </c>
      <c r="I119" s="8">
        <v>93160</v>
      </c>
      <c r="J119" s="8">
        <v>93160</v>
      </c>
      <c r="K119" s="8">
        <v>0</v>
      </c>
      <c r="L119" s="8">
        <v>0</v>
      </c>
      <c r="M119" s="95">
        <f>J119</f>
        <v>93160</v>
      </c>
      <c r="N119" s="8">
        <f>H119-I119</f>
        <v>-93160</v>
      </c>
      <c r="O119" s="8">
        <f>I119-J119</f>
        <v>0</v>
      </c>
      <c r="P119" s="96"/>
    </row>
    <row r="120" spans="1:256" s="79" customFormat="1" ht="42" customHeight="1">
      <c r="A120" s="1" t="s">
        <v>139</v>
      </c>
      <c r="B120" s="39">
        <v>951</v>
      </c>
      <c r="C120" s="37" t="s">
        <v>140</v>
      </c>
      <c r="D120" s="37" t="s">
        <v>185</v>
      </c>
      <c r="E120" s="37"/>
      <c r="F120" s="37"/>
      <c r="G120" s="37"/>
      <c r="H120" s="4">
        <f>H121</f>
        <v>7200</v>
      </c>
      <c r="I120" s="4">
        <f aca="true" t="shared" si="52" ref="I120:O121">I121</f>
        <v>2443.48</v>
      </c>
      <c r="J120" s="4">
        <f t="shared" si="52"/>
        <v>2443.48</v>
      </c>
      <c r="K120" s="4">
        <f t="shared" si="52"/>
        <v>0</v>
      </c>
      <c r="L120" s="4">
        <f t="shared" si="52"/>
        <v>0</v>
      </c>
      <c r="M120" s="4">
        <f t="shared" si="52"/>
        <v>2443.48</v>
      </c>
      <c r="N120" s="4">
        <f t="shared" si="52"/>
        <v>4756.52</v>
      </c>
      <c r="O120" s="4">
        <f t="shared" si="52"/>
        <v>0</v>
      </c>
      <c r="P120" s="99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100"/>
      <c r="FU120" s="100"/>
      <c r="FV120" s="100"/>
      <c r="FW120" s="100"/>
      <c r="FX120" s="100"/>
      <c r="FY120" s="100"/>
      <c r="FZ120" s="100"/>
      <c r="GA120" s="100"/>
      <c r="GB120" s="100"/>
      <c r="GC120" s="100"/>
      <c r="GD120" s="100"/>
      <c r="GE120" s="100"/>
      <c r="GF120" s="100"/>
      <c r="GG120" s="100"/>
      <c r="GH120" s="100"/>
      <c r="GI120" s="100"/>
      <c r="GJ120" s="100"/>
      <c r="GK120" s="100"/>
      <c r="GL120" s="100"/>
      <c r="GM120" s="100"/>
      <c r="GN120" s="100"/>
      <c r="GO120" s="100"/>
      <c r="GP120" s="100"/>
      <c r="GQ120" s="100"/>
      <c r="GR120" s="100"/>
      <c r="GS120" s="100"/>
      <c r="GT120" s="100"/>
      <c r="GU120" s="100"/>
      <c r="GV120" s="100"/>
      <c r="GW120" s="100"/>
      <c r="GX120" s="100"/>
      <c r="GY120" s="100"/>
      <c r="GZ120" s="100"/>
      <c r="HA120" s="100"/>
      <c r="HB120" s="100"/>
      <c r="HC120" s="100"/>
      <c r="HD120" s="100"/>
      <c r="HE120" s="100"/>
      <c r="HF120" s="100"/>
      <c r="HG120" s="100"/>
      <c r="HH120" s="100"/>
      <c r="HI120" s="100"/>
      <c r="HJ120" s="100"/>
      <c r="HK120" s="100"/>
      <c r="HL120" s="100"/>
      <c r="HM120" s="100"/>
      <c r="HN120" s="100"/>
      <c r="HO120" s="100"/>
      <c r="HP120" s="100"/>
      <c r="HQ120" s="100"/>
      <c r="HR120" s="100"/>
      <c r="HS120" s="100"/>
      <c r="HT120" s="100"/>
      <c r="HU120" s="100"/>
      <c r="HV120" s="100"/>
      <c r="HW120" s="100"/>
      <c r="HX120" s="100"/>
      <c r="HY120" s="100"/>
      <c r="HZ120" s="100"/>
      <c r="IA120" s="100"/>
      <c r="IB120" s="100"/>
      <c r="IC120" s="100"/>
      <c r="ID120" s="100"/>
      <c r="IE120" s="100"/>
      <c r="IF120" s="100"/>
      <c r="IG120" s="100"/>
      <c r="IH120" s="100"/>
      <c r="II120" s="100"/>
      <c r="IJ120" s="100"/>
      <c r="IK120" s="100"/>
      <c r="IL120" s="100"/>
      <c r="IM120" s="100"/>
      <c r="IN120" s="100"/>
      <c r="IO120" s="100"/>
      <c r="IP120" s="100"/>
      <c r="IQ120" s="100"/>
      <c r="IR120" s="100"/>
      <c r="IS120" s="100"/>
      <c r="IT120" s="100"/>
      <c r="IU120" s="100"/>
      <c r="IV120" s="100"/>
    </row>
    <row r="121" spans="1:16" s="97" customFormat="1" ht="17.25" customHeight="1">
      <c r="A121" s="5" t="s">
        <v>22</v>
      </c>
      <c r="B121" s="40" t="s">
        <v>141</v>
      </c>
      <c r="C121" s="38" t="s">
        <v>140</v>
      </c>
      <c r="D121" s="38" t="s">
        <v>185</v>
      </c>
      <c r="E121" s="38" t="s">
        <v>421</v>
      </c>
      <c r="F121" s="38" t="s">
        <v>142</v>
      </c>
      <c r="G121" s="38"/>
      <c r="H121" s="8">
        <f>H122</f>
        <v>7200</v>
      </c>
      <c r="I121" s="8">
        <f t="shared" si="52"/>
        <v>2443.48</v>
      </c>
      <c r="J121" s="8">
        <f t="shared" si="52"/>
        <v>2443.48</v>
      </c>
      <c r="K121" s="8">
        <f t="shared" si="52"/>
        <v>0</v>
      </c>
      <c r="L121" s="8">
        <f t="shared" si="52"/>
        <v>0</v>
      </c>
      <c r="M121" s="8">
        <f t="shared" si="52"/>
        <v>2443.48</v>
      </c>
      <c r="N121" s="8">
        <f t="shared" si="52"/>
        <v>4756.52</v>
      </c>
      <c r="O121" s="8">
        <f t="shared" si="52"/>
        <v>0</v>
      </c>
      <c r="P121" s="96"/>
    </row>
    <row r="122" spans="1:16" s="97" customFormat="1" ht="17.25" customHeight="1">
      <c r="A122" s="5" t="s">
        <v>36</v>
      </c>
      <c r="B122" s="40" t="s">
        <v>141</v>
      </c>
      <c r="C122" s="38" t="s">
        <v>140</v>
      </c>
      <c r="D122" s="38" t="s">
        <v>185</v>
      </c>
      <c r="E122" s="38" t="s">
        <v>421</v>
      </c>
      <c r="F122" s="38" t="s">
        <v>143</v>
      </c>
      <c r="G122" s="38" t="s">
        <v>144</v>
      </c>
      <c r="H122" s="8">
        <v>7200</v>
      </c>
      <c r="I122" s="8">
        <v>2443.48</v>
      </c>
      <c r="J122" s="8">
        <v>2443.48</v>
      </c>
      <c r="K122" s="8"/>
      <c r="L122" s="8"/>
      <c r="M122" s="95">
        <f>J122</f>
        <v>2443.48</v>
      </c>
      <c r="N122" s="8">
        <f>H122-I122</f>
        <v>4756.52</v>
      </c>
      <c r="O122" s="8">
        <f>I122-J122</f>
        <v>0</v>
      </c>
      <c r="P122" s="96"/>
    </row>
    <row r="123" spans="1:256" s="79" customFormat="1" ht="89.25" customHeight="1" hidden="1">
      <c r="A123" s="1" t="s">
        <v>70</v>
      </c>
      <c r="B123" s="2">
        <v>951</v>
      </c>
      <c r="C123" s="3" t="s">
        <v>72</v>
      </c>
      <c r="D123" s="3" t="s">
        <v>71</v>
      </c>
      <c r="E123" s="3" t="s">
        <v>6</v>
      </c>
      <c r="F123" s="3" t="s">
        <v>6</v>
      </c>
      <c r="G123" s="3" t="s">
        <v>6</v>
      </c>
      <c r="H123" s="4">
        <f>H124</f>
        <v>0</v>
      </c>
      <c r="I123" s="4">
        <f aca="true" t="shared" si="53" ref="I123:O123">I124</f>
        <v>0</v>
      </c>
      <c r="J123" s="4">
        <f t="shared" si="53"/>
        <v>0</v>
      </c>
      <c r="K123" s="4">
        <f t="shared" si="53"/>
        <v>0</v>
      </c>
      <c r="L123" s="4">
        <f t="shared" si="53"/>
        <v>0</v>
      </c>
      <c r="M123" s="30">
        <f t="shared" si="53"/>
        <v>0</v>
      </c>
      <c r="N123" s="4">
        <f t="shared" si="53"/>
        <v>0</v>
      </c>
      <c r="O123" s="4">
        <f t="shared" si="53"/>
        <v>0</v>
      </c>
      <c r="P123" s="99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00"/>
      <c r="EH123" s="100"/>
      <c r="EI123" s="100"/>
      <c r="EJ123" s="100"/>
      <c r="EK123" s="100"/>
      <c r="EL123" s="100"/>
      <c r="EM123" s="100"/>
      <c r="EN123" s="100"/>
      <c r="EO123" s="100"/>
      <c r="EP123" s="100"/>
      <c r="EQ123" s="100"/>
      <c r="ER123" s="100"/>
      <c r="ES123" s="100"/>
      <c r="ET123" s="100"/>
      <c r="EU123" s="100"/>
      <c r="EV123" s="100"/>
      <c r="EW123" s="100"/>
      <c r="EX123" s="100"/>
      <c r="EY123" s="100"/>
      <c r="EZ123" s="100"/>
      <c r="FA123" s="100"/>
      <c r="FB123" s="100"/>
      <c r="FC123" s="100"/>
      <c r="FD123" s="100"/>
      <c r="FE123" s="100"/>
      <c r="FF123" s="100"/>
      <c r="FG123" s="100"/>
      <c r="FH123" s="100"/>
      <c r="FI123" s="100"/>
      <c r="FJ123" s="100"/>
      <c r="FK123" s="100"/>
      <c r="FL123" s="100"/>
      <c r="FM123" s="100"/>
      <c r="FN123" s="100"/>
      <c r="FO123" s="100"/>
      <c r="FP123" s="100"/>
      <c r="FQ123" s="100"/>
      <c r="FR123" s="100"/>
      <c r="FS123" s="100"/>
      <c r="FT123" s="100"/>
      <c r="FU123" s="100"/>
      <c r="FV123" s="100"/>
      <c r="FW123" s="100"/>
      <c r="FX123" s="100"/>
      <c r="FY123" s="100"/>
      <c r="FZ123" s="100"/>
      <c r="GA123" s="100"/>
      <c r="GB123" s="100"/>
      <c r="GC123" s="100"/>
      <c r="GD123" s="100"/>
      <c r="GE123" s="100"/>
      <c r="GF123" s="100"/>
      <c r="GG123" s="100"/>
      <c r="GH123" s="100"/>
      <c r="GI123" s="100"/>
      <c r="GJ123" s="100"/>
      <c r="GK123" s="100"/>
      <c r="GL123" s="100"/>
      <c r="GM123" s="100"/>
      <c r="GN123" s="100"/>
      <c r="GO123" s="100"/>
      <c r="GP123" s="100"/>
      <c r="GQ123" s="100"/>
      <c r="GR123" s="100"/>
      <c r="GS123" s="100"/>
      <c r="GT123" s="100"/>
      <c r="GU123" s="100"/>
      <c r="GV123" s="100"/>
      <c r="GW123" s="100"/>
      <c r="GX123" s="100"/>
      <c r="GY123" s="100"/>
      <c r="GZ123" s="100"/>
      <c r="HA123" s="100"/>
      <c r="HB123" s="100"/>
      <c r="HC123" s="100"/>
      <c r="HD123" s="100"/>
      <c r="HE123" s="100"/>
      <c r="HF123" s="100"/>
      <c r="HG123" s="100"/>
      <c r="HH123" s="100"/>
      <c r="HI123" s="100"/>
      <c r="HJ123" s="100"/>
      <c r="HK123" s="100"/>
      <c r="HL123" s="100"/>
      <c r="HM123" s="100"/>
      <c r="HN123" s="100"/>
      <c r="HO123" s="100"/>
      <c r="HP123" s="100"/>
      <c r="HQ123" s="100"/>
      <c r="HR123" s="100"/>
      <c r="HS123" s="100"/>
      <c r="HT123" s="100"/>
      <c r="HU123" s="100"/>
      <c r="HV123" s="100"/>
      <c r="HW123" s="100"/>
      <c r="HX123" s="100"/>
      <c r="HY123" s="100"/>
      <c r="HZ123" s="100"/>
      <c r="IA123" s="100"/>
      <c r="IB123" s="100"/>
      <c r="IC123" s="100"/>
      <c r="ID123" s="100"/>
      <c r="IE123" s="100"/>
      <c r="IF123" s="100"/>
      <c r="IG123" s="100"/>
      <c r="IH123" s="100"/>
      <c r="II123" s="100"/>
      <c r="IJ123" s="100"/>
      <c r="IK123" s="100"/>
      <c r="IL123" s="100"/>
      <c r="IM123" s="100"/>
      <c r="IN123" s="100"/>
      <c r="IO123" s="100"/>
      <c r="IP123" s="100"/>
      <c r="IQ123" s="100"/>
      <c r="IR123" s="100"/>
      <c r="IS123" s="100"/>
      <c r="IT123" s="100"/>
      <c r="IU123" s="100"/>
      <c r="IV123" s="100"/>
    </row>
    <row r="124" spans="1:16" s="97" customFormat="1" ht="22.5" customHeight="1" hidden="1">
      <c r="A124" s="5" t="s">
        <v>73</v>
      </c>
      <c r="B124" s="6">
        <v>951</v>
      </c>
      <c r="C124" s="7" t="s">
        <v>72</v>
      </c>
      <c r="D124" s="7" t="s">
        <v>71</v>
      </c>
      <c r="E124" s="7" t="s">
        <v>75</v>
      </c>
      <c r="F124" s="7" t="s">
        <v>74</v>
      </c>
      <c r="G124" s="7" t="s">
        <v>6</v>
      </c>
      <c r="H124" s="8">
        <f>H125</f>
        <v>0</v>
      </c>
      <c r="I124" s="8">
        <f aca="true" t="shared" si="54" ref="I124:O124">I125</f>
        <v>0</v>
      </c>
      <c r="J124" s="8">
        <f t="shared" si="54"/>
        <v>0</v>
      </c>
      <c r="K124" s="8">
        <f t="shared" si="54"/>
        <v>0</v>
      </c>
      <c r="L124" s="8">
        <f t="shared" si="54"/>
        <v>0</v>
      </c>
      <c r="M124" s="31">
        <f t="shared" si="54"/>
        <v>0</v>
      </c>
      <c r="N124" s="8">
        <f t="shared" si="54"/>
        <v>0</v>
      </c>
      <c r="O124" s="8">
        <f t="shared" si="54"/>
        <v>0</v>
      </c>
      <c r="P124" s="96"/>
    </row>
    <row r="125" spans="1:16" s="97" customFormat="1" ht="33.75" customHeight="1" hidden="1">
      <c r="A125" s="5" t="s">
        <v>76</v>
      </c>
      <c r="B125" s="6">
        <v>951</v>
      </c>
      <c r="C125" s="7" t="s">
        <v>72</v>
      </c>
      <c r="D125" s="7" t="s">
        <v>71</v>
      </c>
      <c r="E125" s="7" t="s">
        <v>75</v>
      </c>
      <c r="F125" s="7" t="s">
        <v>137</v>
      </c>
      <c r="G125" s="7" t="s">
        <v>78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95">
        <f>J125</f>
        <v>0</v>
      </c>
      <c r="N125" s="8">
        <f>H125-I125</f>
        <v>0</v>
      </c>
      <c r="O125" s="8">
        <f>I125-J125</f>
        <v>0</v>
      </c>
      <c r="P125" s="96"/>
    </row>
    <row r="126" spans="1:256" s="79" customFormat="1" ht="48.75" customHeight="1">
      <c r="A126" s="1" t="s">
        <v>79</v>
      </c>
      <c r="B126" s="2">
        <v>951</v>
      </c>
      <c r="C126" s="3" t="s">
        <v>72</v>
      </c>
      <c r="D126" s="3" t="s">
        <v>186</v>
      </c>
      <c r="E126" s="3" t="s">
        <v>6</v>
      </c>
      <c r="F126" s="3" t="s">
        <v>6</v>
      </c>
      <c r="G126" s="3" t="s">
        <v>6</v>
      </c>
      <c r="H126" s="4">
        <f>H127</f>
        <v>0</v>
      </c>
      <c r="I126" s="4">
        <f aca="true" t="shared" si="55" ref="I126:O126">I127</f>
        <v>0</v>
      </c>
      <c r="J126" s="4">
        <f t="shared" si="55"/>
        <v>0</v>
      </c>
      <c r="K126" s="4">
        <f t="shared" si="55"/>
        <v>0</v>
      </c>
      <c r="L126" s="4">
        <f t="shared" si="55"/>
        <v>0</v>
      </c>
      <c r="M126" s="4">
        <f t="shared" si="55"/>
        <v>0</v>
      </c>
      <c r="N126" s="4">
        <f t="shared" si="55"/>
        <v>0</v>
      </c>
      <c r="O126" s="4">
        <f t="shared" si="55"/>
        <v>0</v>
      </c>
      <c r="P126" s="99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0"/>
      <c r="ES126" s="100"/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0"/>
      <c r="FK126" s="100"/>
      <c r="FL126" s="100"/>
      <c r="FM126" s="100"/>
      <c r="FN126" s="100"/>
      <c r="FO126" s="100"/>
      <c r="FP126" s="100"/>
      <c r="FQ126" s="100"/>
      <c r="FR126" s="100"/>
      <c r="FS126" s="100"/>
      <c r="FT126" s="100"/>
      <c r="FU126" s="100"/>
      <c r="FV126" s="100"/>
      <c r="FW126" s="100"/>
      <c r="FX126" s="100"/>
      <c r="FY126" s="100"/>
      <c r="FZ126" s="100"/>
      <c r="GA126" s="100"/>
      <c r="GB126" s="100"/>
      <c r="GC126" s="100"/>
      <c r="GD126" s="100"/>
      <c r="GE126" s="100"/>
      <c r="GF126" s="100"/>
      <c r="GG126" s="100"/>
      <c r="GH126" s="100"/>
      <c r="GI126" s="100"/>
      <c r="GJ126" s="100"/>
      <c r="GK126" s="100"/>
      <c r="GL126" s="100"/>
      <c r="GM126" s="100"/>
      <c r="GN126" s="100"/>
      <c r="GO126" s="100"/>
      <c r="GP126" s="100"/>
      <c r="GQ126" s="100"/>
      <c r="GR126" s="100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  <c r="HU126" s="100"/>
      <c r="HV126" s="100"/>
      <c r="HW126" s="100"/>
      <c r="HX126" s="100"/>
      <c r="HY126" s="100"/>
      <c r="HZ126" s="100"/>
      <c r="IA126" s="100"/>
      <c r="IB126" s="100"/>
      <c r="IC126" s="100"/>
      <c r="ID126" s="100"/>
      <c r="IE126" s="100"/>
      <c r="IF126" s="100"/>
      <c r="IG126" s="100"/>
      <c r="IH126" s="100"/>
      <c r="II126" s="100"/>
      <c r="IJ126" s="100"/>
      <c r="IK126" s="100"/>
      <c r="IL126" s="100"/>
      <c r="IM126" s="100"/>
      <c r="IN126" s="100"/>
      <c r="IO126" s="100"/>
      <c r="IP126" s="100"/>
      <c r="IQ126" s="100"/>
      <c r="IR126" s="100"/>
      <c r="IS126" s="100"/>
      <c r="IT126" s="100"/>
      <c r="IU126" s="100"/>
      <c r="IV126" s="100"/>
    </row>
    <row r="127" spans="1:16" s="97" customFormat="1" ht="20.25" customHeight="1">
      <c r="A127" s="5" t="s">
        <v>22</v>
      </c>
      <c r="B127" s="6">
        <v>951</v>
      </c>
      <c r="C127" s="7" t="s">
        <v>72</v>
      </c>
      <c r="D127" s="7" t="s">
        <v>186</v>
      </c>
      <c r="E127" s="7" t="s">
        <v>24</v>
      </c>
      <c r="F127" s="7" t="s">
        <v>23</v>
      </c>
      <c r="G127" s="7" t="s">
        <v>6</v>
      </c>
      <c r="H127" s="8">
        <f>H129+H128</f>
        <v>0</v>
      </c>
      <c r="I127" s="8">
        <f aca="true" t="shared" si="56" ref="I127:O127">I129+I128</f>
        <v>0</v>
      </c>
      <c r="J127" s="8">
        <f t="shared" si="56"/>
        <v>0</v>
      </c>
      <c r="K127" s="8">
        <f t="shared" si="56"/>
        <v>0</v>
      </c>
      <c r="L127" s="8">
        <f t="shared" si="56"/>
        <v>0</v>
      </c>
      <c r="M127" s="8">
        <f t="shared" si="56"/>
        <v>0</v>
      </c>
      <c r="N127" s="8">
        <f t="shared" si="56"/>
        <v>0</v>
      </c>
      <c r="O127" s="8">
        <f t="shared" si="56"/>
        <v>0</v>
      </c>
      <c r="P127" s="96"/>
    </row>
    <row r="128" spans="1:16" s="97" customFormat="1" ht="20.25" customHeight="1">
      <c r="A128" s="5" t="s">
        <v>36</v>
      </c>
      <c r="B128" s="6">
        <v>951</v>
      </c>
      <c r="C128" s="7" t="s">
        <v>72</v>
      </c>
      <c r="D128" s="7" t="s">
        <v>186</v>
      </c>
      <c r="E128" s="7" t="s">
        <v>24</v>
      </c>
      <c r="F128" s="7" t="s">
        <v>37</v>
      </c>
      <c r="G128" s="7" t="s">
        <v>14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31">
        <f>J128</f>
        <v>0</v>
      </c>
      <c r="N128" s="8">
        <v>0</v>
      </c>
      <c r="O128" s="8">
        <v>0</v>
      </c>
      <c r="P128" s="96"/>
    </row>
    <row r="129" spans="1:16" s="97" customFormat="1" ht="19.5" customHeight="1">
      <c r="A129" s="5" t="s">
        <v>25</v>
      </c>
      <c r="B129" s="6">
        <v>951</v>
      </c>
      <c r="C129" s="7" t="s">
        <v>72</v>
      </c>
      <c r="D129" s="7" t="s">
        <v>186</v>
      </c>
      <c r="E129" s="7" t="s">
        <v>24</v>
      </c>
      <c r="F129" s="7" t="s">
        <v>26</v>
      </c>
      <c r="G129" s="7" t="s">
        <v>14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5">
        <f>J129</f>
        <v>0</v>
      </c>
      <c r="N129" s="8">
        <f>H129-I129</f>
        <v>0</v>
      </c>
      <c r="O129" s="8">
        <f>I129-J129</f>
        <v>0</v>
      </c>
      <c r="P129" s="96"/>
    </row>
    <row r="130" spans="1:256" s="79" customFormat="1" ht="38.25" customHeight="1" hidden="1">
      <c r="A130" s="1" t="s">
        <v>80</v>
      </c>
      <c r="B130" s="2">
        <v>951</v>
      </c>
      <c r="C130" s="3" t="s">
        <v>72</v>
      </c>
      <c r="D130" s="3" t="s">
        <v>81</v>
      </c>
      <c r="E130" s="3" t="s">
        <v>6</v>
      </c>
      <c r="F130" s="3" t="s">
        <v>6</v>
      </c>
      <c r="G130" s="3" t="s">
        <v>6</v>
      </c>
      <c r="H130" s="4">
        <f>H131</f>
        <v>0</v>
      </c>
      <c r="I130" s="4">
        <f aca="true" t="shared" si="57" ref="I130:O130">I131</f>
        <v>0</v>
      </c>
      <c r="J130" s="4">
        <f t="shared" si="57"/>
        <v>0</v>
      </c>
      <c r="K130" s="4">
        <f t="shared" si="57"/>
        <v>0</v>
      </c>
      <c r="L130" s="4">
        <f t="shared" si="57"/>
        <v>0</v>
      </c>
      <c r="M130" s="30">
        <f t="shared" si="57"/>
        <v>0</v>
      </c>
      <c r="N130" s="4">
        <f t="shared" si="57"/>
        <v>0</v>
      </c>
      <c r="O130" s="4">
        <f t="shared" si="57"/>
        <v>0</v>
      </c>
      <c r="P130" s="99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  <c r="FV130" s="100"/>
      <c r="FW130" s="100"/>
      <c r="FX130" s="100"/>
      <c r="FY130" s="100"/>
      <c r="FZ130" s="100"/>
      <c r="GA130" s="100"/>
      <c r="GB130" s="100"/>
      <c r="GC130" s="100"/>
      <c r="GD130" s="100"/>
      <c r="GE130" s="100"/>
      <c r="GF130" s="100"/>
      <c r="GG130" s="100"/>
      <c r="GH130" s="100"/>
      <c r="GI130" s="100"/>
      <c r="GJ130" s="100"/>
      <c r="GK130" s="100"/>
      <c r="GL130" s="100"/>
      <c r="GM130" s="100"/>
      <c r="GN130" s="100"/>
      <c r="GO130" s="100"/>
      <c r="GP130" s="100"/>
      <c r="GQ130" s="100"/>
      <c r="GR130" s="100"/>
      <c r="GS130" s="100"/>
      <c r="GT130" s="100"/>
      <c r="GU130" s="100"/>
      <c r="GV130" s="100"/>
      <c r="GW130" s="100"/>
      <c r="GX130" s="100"/>
      <c r="GY130" s="100"/>
      <c r="GZ130" s="100"/>
      <c r="HA130" s="100"/>
      <c r="HB130" s="100"/>
      <c r="HC130" s="100"/>
      <c r="HD130" s="100"/>
      <c r="HE130" s="100"/>
      <c r="HF130" s="100"/>
      <c r="HG130" s="100"/>
      <c r="HH130" s="100"/>
      <c r="HI130" s="100"/>
      <c r="HJ130" s="100"/>
      <c r="HK130" s="100"/>
      <c r="HL130" s="100"/>
      <c r="HM130" s="100"/>
      <c r="HN130" s="100"/>
      <c r="HO130" s="100"/>
      <c r="HP130" s="100"/>
      <c r="HQ130" s="100"/>
      <c r="HR130" s="100"/>
      <c r="HS130" s="100"/>
      <c r="HT130" s="100"/>
      <c r="HU130" s="100"/>
      <c r="HV130" s="100"/>
      <c r="HW130" s="100"/>
      <c r="HX130" s="100"/>
      <c r="HY130" s="100"/>
      <c r="HZ130" s="100"/>
      <c r="IA130" s="100"/>
      <c r="IB130" s="100"/>
      <c r="IC130" s="100"/>
      <c r="ID130" s="100"/>
      <c r="IE130" s="100"/>
      <c r="IF130" s="100"/>
      <c r="IG130" s="100"/>
      <c r="IH130" s="100"/>
      <c r="II130" s="100"/>
      <c r="IJ130" s="100"/>
      <c r="IK130" s="100"/>
      <c r="IL130" s="100"/>
      <c r="IM130" s="100"/>
      <c r="IN130" s="100"/>
      <c r="IO130" s="100"/>
      <c r="IP130" s="100"/>
      <c r="IQ130" s="100"/>
      <c r="IR130" s="100"/>
      <c r="IS130" s="100"/>
      <c r="IT130" s="100"/>
      <c r="IU130" s="100"/>
      <c r="IV130" s="100"/>
    </row>
    <row r="131" spans="1:16" s="97" customFormat="1" ht="20.25" customHeight="1" hidden="1">
      <c r="A131" s="5" t="s">
        <v>22</v>
      </c>
      <c r="B131" s="6">
        <v>951</v>
      </c>
      <c r="C131" s="7" t="s">
        <v>72</v>
      </c>
      <c r="D131" s="7" t="s">
        <v>81</v>
      </c>
      <c r="E131" s="7" t="s">
        <v>24</v>
      </c>
      <c r="F131" s="7" t="s">
        <v>23</v>
      </c>
      <c r="G131" s="7" t="s">
        <v>6</v>
      </c>
      <c r="H131" s="8">
        <f>H132</f>
        <v>0</v>
      </c>
      <c r="I131" s="8">
        <f aca="true" t="shared" si="58" ref="I131:O131">I132</f>
        <v>0</v>
      </c>
      <c r="J131" s="8">
        <f t="shared" si="58"/>
        <v>0</v>
      </c>
      <c r="K131" s="8">
        <f t="shared" si="58"/>
        <v>0</v>
      </c>
      <c r="L131" s="8">
        <f t="shared" si="58"/>
        <v>0</v>
      </c>
      <c r="M131" s="31">
        <f t="shared" si="58"/>
        <v>0</v>
      </c>
      <c r="N131" s="8">
        <f t="shared" si="58"/>
        <v>0</v>
      </c>
      <c r="O131" s="8">
        <f t="shared" si="58"/>
        <v>0</v>
      </c>
      <c r="P131" s="96"/>
    </row>
    <row r="132" spans="1:16" s="97" customFormat="1" ht="21.75" customHeight="1" hidden="1">
      <c r="A132" s="5" t="s">
        <v>36</v>
      </c>
      <c r="B132" s="6">
        <v>951</v>
      </c>
      <c r="C132" s="7" t="s">
        <v>72</v>
      </c>
      <c r="D132" s="7" t="s">
        <v>81</v>
      </c>
      <c r="E132" s="7" t="s">
        <v>24</v>
      </c>
      <c r="F132" s="7" t="s">
        <v>37</v>
      </c>
      <c r="G132" s="7" t="s">
        <v>14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5">
        <f>J132</f>
        <v>0</v>
      </c>
      <c r="N132" s="8">
        <f>H132-I132</f>
        <v>0</v>
      </c>
      <c r="O132" s="8">
        <f>I132-J132</f>
        <v>0</v>
      </c>
      <c r="P132" s="96"/>
    </row>
    <row r="133" spans="1:16" s="100" customFormat="1" ht="153" customHeight="1" hidden="1">
      <c r="A133" s="1" t="s">
        <v>157</v>
      </c>
      <c r="B133" s="2">
        <v>951</v>
      </c>
      <c r="C133" s="37" t="s">
        <v>158</v>
      </c>
      <c r="D133" s="37" t="s">
        <v>159</v>
      </c>
      <c r="E133" s="3"/>
      <c r="F133" s="3"/>
      <c r="G133" s="3"/>
      <c r="H133" s="4">
        <f>H134</f>
        <v>0</v>
      </c>
      <c r="I133" s="4">
        <f aca="true" t="shared" si="59" ref="I133:O133">I134</f>
        <v>0</v>
      </c>
      <c r="J133" s="4">
        <f t="shared" si="59"/>
        <v>0</v>
      </c>
      <c r="K133" s="4">
        <f t="shared" si="59"/>
        <v>0</v>
      </c>
      <c r="L133" s="4">
        <f t="shared" si="59"/>
        <v>0</v>
      </c>
      <c r="M133" s="4">
        <f t="shared" si="59"/>
        <v>0</v>
      </c>
      <c r="N133" s="4">
        <f t="shared" si="59"/>
        <v>0</v>
      </c>
      <c r="O133" s="4">
        <f t="shared" si="59"/>
        <v>0</v>
      </c>
      <c r="P133" s="99"/>
    </row>
    <row r="134" spans="1:16" s="97" customFormat="1" ht="21.75" customHeight="1" hidden="1">
      <c r="A134" s="5" t="s">
        <v>156</v>
      </c>
      <c r="B134" s="6">
        <v>951</v>
      </c>
      <c r="C134" s="38" t="s">
        <v>158</v>
      </c>
      <c r="D134" s="38" t="s">
        <v>159</v>
      </c>
      <c r="E134" s="7">
        <v>414</v>
      </c>
      <c r="F134" s="7">
        <v>220</v>
      </c>
      <c r="G134" s="7"/>
      <c r="H134" s="8">
        <f>H135</f>
        <v>0</v>
      </c>
      <c r="I134" s="8">
        <f aca="true" t="shared" si="60" ref="I134:O134">I135</f>
        <v>0</v>
      </c>
      <c r="J134" s="8">
        <f t="shared" si="60"/>
        <v>0</v>
      </c>
      <c r="K134" s="8">
        <f t="shared" si="60"/>
        <v>0</v>
      </c>
      <c r="L134" s="8">
        <f t="shared" si="60"/>
        <v>0</v>
      </c>
      <c r="M134" s="8">
        <f t="shared" si="60"/>
        <v>0</v>
      </c>
      <c r="N134" s="8">
        <f t="shared" si="60"/>
        <v>0</v>
      </c>
      <c r="O134" s="8">
        <f t="shared" si="60"/>
        <v>0</v>
      </c>
      <c r="P134" s="96"/>
    </row>
    <row r="135" spans="1:16" s="97" customFormat="1" ht="21.75" customHeight="1" hidden="1">
      <c r="A135" s="5" t="s">
        <v>155</v>
      </c>
      <c r="B135" s="6">
        <v>951</v>
      </c>
      <c r="C135" s="7" t="s">
        <v>72</v>
      </c>
      <c r="D135" s="38" t="s">
        <v>159</v>
      </c>
      <c r="E135" s="7">
        <v>414</v>
      </c>
      <c r="F135" s="7">
        <v>226</v>
      </c>
      <c r="G135" s="7">
        <v>26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5">
        <v>0</v>
      </c>
      <c r="N135" s="8">
        <v>0</v>
      </c>
      <c r="O135" s="8">
        <v>0</v>
      </c>
      <c r="P135" s="96"/>
    </row>
    <row r="136" spans="1:256" s="79" customFormat="1" ht="78" customHeight="1" hidden="1">
      <c r="A136" s="1" t="s">
        <v>82</v>
      </c>
      <c r="B136" s="2">
        <v>951</v>
      </c>
      <c r="C136" s="3" t="s">
        <v>72</v>
      </c>
      <c r="D136" s="3" t="s">
        <v>83</v>
      </c>
      <c r="E136" s="3" t="s">
        <v>6</v>
      </c>
      <c r="F136" s="3" t="s">
        <v>6</v>
      </c>
      <c r="G136" s="3" t="s">
        <v>6</v>
      </c>
      <c r="H136" s="4">
        <f>H137</f>
        <v>0</v>
      </c>
      <c r="I136" s="4">
        <f aca="true" t="shared" si="61" ref="I136:O136">I137</f>
        <v>0</v>
      </c>
      <c r="J136" s="4">
        <f t="shared" si="61"/>
        <v>0</v>
      </c>
      <c r="K136" s="4">
        <f t="shared" si="61"/>
        <v>0</v>
      </c>
      <c r="L136" s="4">
        <f t="shared" si="61"/>
        <v>0</v>
      </c>
      <c r="M136" s="30">
        <f t="shared" si="61"/>
        <v>0</v>
      </c>
      <c r="N136" s="4">
        <f t="shared" si="61"/>
        <v>0</v>
      </c>
      <c r="O136" s="4">
        <f t="shared" si="61"/>
        <v>0</v>
      </c>
      <c r="P136" s="99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  <c r="FV136" s="100"/>
      <c r="FW136" s="100"/>
      <c r="FX136" s="100"/>
      <c r="FY136" s="100"/>
      <c r="FZ136" s="100"/>
      <c r="GA136" s="100"/>
      <c r="GB136" s="100"/>
      <c r="GC136" s="100"/>
      <c r="GD136" s="100"/>
      <c r="GE136" s="100"/>
      <c r="GF136" s="100"/>
      <c r="GG136" s="100"/>
      <c r="GH136" s="100"/>
      <c r="GI136" s="100"/>
      <c r="GJ136" s="100"/>
      <c r="GK136" s="100"/>
      <c r="GL136" s="100"/>
      <c r="GM136" s="100"/>
      <c r="GN136" s="100"/>
      <c r="GO136" s="100"/>
      <c r="GP136" s="100"/>
      <c r="GQ136" s="100"/>
      <c r="GR136" s="100"/>
      <c r="GS136" s="100"/>
      <c r="GT136" s="100"/>
      <c r="GU136" s="100"/>
      <c r="GV136" s="100"/>
      <c r="GW136" s="100"/>
      <c r="GX136" s="100"/>
      <c r="GY136" s="100"/>
      <c r="GZ136" s="100"/>
      <c r="HA136" s="100"/>
      <c r="HB136" s="100"/>
      <c r="HC136" s="100"/>
      <c r="HD136" s="100"/>
      <c r="HE136" s="100"/>
      <c r="HF136" s="100"/>
      <c r="HG136" s="100"/>
      <c r="HH136" s="100"/>
      <c r="HI136" s="100"/>
      <c r="HJ136" s="100"/>
      <c r="HK136" s="100"/>
      <c r="HL136" s="100"/>
      <c r="HM136" s="100"/>
      <c r="HN136" s="100"/>
      <c r="HO136" s="100"/>
      <c r="HP136" s="100"/>
      <c r="HQ136" s="100"/>
      <c r="HR136" s="100"/>
      <c r="HS136" s="100"/>
      <c r="HT136" s="100"/>
      <c r="HU136" s="100"/>
      <c r="HV136" s="100"/>
      <c r="HW136" s="100"/>
      <c r="HX136" s="100"/>
      <c r="HY136" s="100"/>
      <c r="HZ136" s="100"/>
      <c r="IA136" s="100"/>
      <c r="IB136" s="100"/>
      <c r="IC136" s="100"/>
      <c r="ID136" s="100"/>
      <c r="IE136" s="100"/>
      <c r="IF136" s="100"/>
      <c r="IG136" s="100"/>
      <c r="IH136" s="100"/>
      <c r="II136" s="100"/>
      <c r="IJ136" s="100"/>
      <c r="IK136" s="100"/>
      <c r="IL136" s="100"/>
      <c r="IM136" s="100"/>
      <c r="IN136" s="100"/>
      <c r="IO136" s="100"/>
      <c r="IP136" s="100"/>
      <c r="IQ136" s="100"/>
      <c r="IR136" s="100"/>
      <c r="IS136" s="100"/>
      <c r="IT136" s="100"/>
      <c r="IU136" s="100"/>
      <c r="IV136" s="100"/>
    </row>
    <row r="137" spans="1:16" s="97" customFormat="1" ht="22.5" customHeight="1" hidden="1">
      <c r="A137" s="5" t="s">
        <v>73</v>
      </c>
      <c r="B137" s="6">
        <v>951</v>
      </c>
      <c r="C137" s="7" t="s">
        <v>72</v>
      </c>
      <c r="D137" s="7" t="s">
        <v>83</v>
      </c>
      <c r="E137" s="7" t="s">
        <v>75</v>
      </c>
      <c r="F137" s="7" t="s">
        <v>74</v>
      </c>
      <c r="G137" s="7" t="s">
        <v>6</v>
      </c>
      <c r="H137" s="8">
        <f>H138</f>
        <v>0</v>
      </c>
      <c r="I137" s="8">
        <f aca="true" t="shared" si="62" ref="I137:O137">I138</f>
        <v>0</v>
      </c>
      <c r="J137" s="8">
        <f t="shared" si="62"/>
        <v>0</v>
      </c>
      <c r="K137" s="8">
        <f t="shared" si="62"/>
        <v>0</v>
      </c>
      <c r="L137" s="8">
        <f t="shared" si="62"/>
        <v>0</v>
      </c>
      <c r="M137" s="31">
        <f t="shared" si="62"/>
        <v>0</v>
      </c>
      <c r="N137" s="8">
        <f t="shared" si="62"/>
        <v>0</v>
      </c>
      <c r="O137" s="8">
        <f t="shared" si="62"/>
        <v>0</v>
      </c>
      <c r="P137" s="96"/>
    </row>
    <row r="138" spans="1:16" s="97" customFormat="1" ht="30.75" customHeight="1" hidden="1">
      <c r="A138" s="5" t="s">
        <v>76</v>
      </c>
      <c r="B138" s="6">
        <v>951</v>
      </c>
      <c r="C138" s="7" t="s">
        <v>72</v>
      </c>
      <c r="D138" s="7" t="s">
        <v>83</v>
      </c>
      <c r="E138" s="7" t="s">
        <v>75</v>
      </c>
      <c r="F138" s="7">
        <v>242</v>
      </c>
      <c r="G138" s="7" t="s">
        <v>84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5">
        <f>J138</f>
        <v>0</v>
      </c>
      <c r="N138" s="8">
        <f aca="true" t="shared" si="63" ref="N138:O142">H138-I138</f>
        <v>0</v>
      </c>
      <c r="O138" s="8">
        <f t="shared" si="63"/>
        <v>0</v>
      </c>
      <c r="P138" s="96"/>
    </row>
    <row r="139" spans="1:256" s="79" customFormat="1" ht="38.25" customHeight="1" hidden="1">
      <c r="A139" s="1" t="s">
        <v>85</v>
      </c>
      <c r="B139" s="2">
        <v>951</v>
      </c>
      <c r="C139" s="3" t="s">
        <v>87</v>
      </c>
      <c r="D139" s="3" t="s">
        <v>86</v>
      </c>
      <c r="E139" s="3" t="s">
        <v>6</v>
      </c>
      <c r="F139" s="3" t="s">
        <v>6</v>
      </c>
      <c r="G139" s="3" t="s">
        <v>6</v>
      </c>
      <c r="H139" s="4">
        <f aca="true" t="shared" si="64" ref="H139:M139">H140</f>
        <v>0</v>
      </c>
      <c r="I139" s="4">
        <f t="shared" si="64"/>
        <v>0</v>
      </c>
      <c r="J139" s="4">
        <f t="shared" si="64"/>
        <v>0</v>
      </c>
      <c r="K139" s="4">
        <f t="shared" si="64"/>
        <v>0</v>
      </c>
      <c r="L139" s="4">
        <f t="shared" si="64"/>
        <v>0</v>
      </c>
      <c r="M139" s="4">
        <f t="shared" si="64"/>
        <v>0</v>
      </c>
      <c r="N139" s="4">
        <f t="shared" si="63"/>
        <v>0</v>
      </c>
      <c r="O139" s="4">
        <f t="shared" si="63"/>
        <v>0</v>
      </c>
      <c r="P139" s="99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  <c r="FV139" s="100"/>
      <c r="FW139" s="100"/>
      <c r="FX139" s="100"/>
      <c r="FY139" s="100"/>
      <c r="FZ139" s="100"/>
      <c r="GA139" s="100"/>
      <c r="GB139" s="100"/>
      <c r="GC139" s="100"/>
      <c r="GD139" s="100"/>
      <c r="GE139" s="100"/>
      <c r="GF139" s="100"/>
      <c r="GG139" s="100"/>
      <c r="GH139" s="100"/>
      <c r="GI139" s="100"/>
      <c r="GJ139" s="100"/>
      <c r="GK139" s="100"/>
      <c r="GL139" s="100"/>
      <c r="GM139" s="100"/>
      <c r="GN139" s="100"/>
      <c r="GO139" s="100"/>
      <c r="GP139" s="100"/>
      <c r="GQ139" s="100"/>
      <c r="GR139" s="100"/>
      <c r="GS139" s="100"/>
      <c r="GT139" s="100"/>
      <c r="GU139" s="100"/>
      <c r="GV139" s="100"/>
      <c r="GW139" s="100"/>
      <c r="GX139" s="100"/>
      <c r="GY139" s="100"/>
      <c r="GZ139" s="100"/>
      <c r="HA139" s="100"/>
      <c r="HB139" s="100"/>
      <c r="HC139" s="100"/>
      <c r="HD139" s="100"/>
      <c r="HE139" s="100"/>
      <c r="HF139" s="100"/>
      <c r="HG139" s="100"/>
      <c r="HH139" s="100"/>
      <c r="HI139" s="100"/>
      <c r="HJ139" s="100"/>
      <c r="HK139" s="100"/>
      <c r="HL139" s="100"/>
      <c r="HM139" s="100"/>
      <c r="HN139" s="100"/>
      <c r="HO139" s="100"/>
      <c r="HP139" s="100"/>
      <c r="HQ139" s="100"/>
      <c r="HR139" s="100"/>
      <c r="HS139" s="100"/>
      <c r="HT139" s="100"/>
      <c r="HU139" s="100"/>
      <c r="HV139" s="100"/>
      <c r="HW139" s="100"/>
      <c r="HX139" s="100"/>
      <c r="HY139" s="100"/>
      <c r="HZ139" s="100"/>
      <c r="IA139" s="100"/>
      <c r="IB139" s="100"/>
      <c r="IC139" s="100"/>
      <c r="ID139" s="100"/>
      <c r="IE139" s="100"/>
      <c r="IF139" s="100"/>
      <c r="IG139" s="100"/>
      <c r="IH139" s="100"/>
      <c r="II139" s="100"/>
      <c r="IJ139" s="100"/>
      <c r="IK139" s="100"/>
      <c r="IL139" s="100"/>
      <c r="IM139" s="100"/>
      <c r="IN139" s="100"/>
      <c r="IO139" s="100"/>
      <c r="IP139" s="100"/>
      <c r="IQ139" s="100"/>
      <c r="IR139" s="100"/>
      <c r="IS139" s="100"/>
      <c r="IT139" s="100"/>
      <c r="IU139" s="100"/>
      <c r="IV139" s="100"/>
    </row>
    <row r="140" spans="1:16" s="97" customFormat="1" ht="21.75" customHeight="1" hidden="1">
      <c r="A140" s="5" t="s">
        <v>22</v>
      </c>
      <c r="B140" s="6">
        <v>951</v>
      </c>
      <c r="C140" s="7" t="s">
        <v>87</v>
      </c>
      <c r="D140" s="7" t="s">
        <v>86</v>
      </c>
      <c r="E140" s="7" t="s">
        <v>24</v>
      </c>
      <c r="F140" s="7" t="s">
        <v>23</v>
      </c>
      <c r="G140" s="7" t="s">
        <v>6</v>
      </c>
      <c r="H140" s="8">
        <f>H142+H141</f>
        <v>0</v>
      </c>
      <c r="I140" s="8">
        <f>I142+I141</f>
        <v>0</v>
      </c>
      <c r="J140" s="8">
        <f>J142+J141</f>
        <v>0</v>
      </c>
      <c r="K140" s="8">
        <f>K142+K141</f>
        <v>0</v>
      </c>
      <c r="L140" s="8">
        <f>L142+L141</f>
        <v>0</v>
      </c>
      <c r="M140" s="8">
        <f>J140</f>
        <v>0</v>
      </c>
      <c r="N140" s="8">
        <f t="shared" si="63"/>
        <v>0</v>
      </c>
      <c r="O140" s="8">
        <f t="shared" si="63"/>
        <v>0</v>
      </c>
      <c r="P140" s="96"/>
    </row>
    <row r="141" spans="1:16" s="97" customFormat="1" ht="21.75" customHeight="1" hidden="1">
      <c r="A141" s="5" t="s">
        <v>36</v>
      </c>
      <c r="B141" s="6">
        <v>951</v>
      </c>
      <c r="C141" s="7" t="s">
        <v>87</v>
      </c>
      <c r="D141" s="7" t="s">
        <v>86</v>
      </c>
      <c r="E141" s="7" t="s">
        <v>24</v>
      </c>
      <c r="F141" s="7" t="s">
        <v>37</v>
      </c>
      <c r="G141" s="7">
        <v>26</v>
      </c>
      <c r="H141" s="8">
        <v>0</v>
      </c>
      <c r="I141" s="8">
        <v>0</v>
      </c>
      <c r="J141" s="8">
        <v>0</v>
      </c>
      <c r="K141" s="8"/>
      <c r="L141" s="8"/>
      <c r="M141" s="31">
        <f>J141</f>
        <v>0</v>
      </c>
      <c r="N141" s="8">
        <f t="shared" si="63"/>
        <v>0</v>
      </c>
      <c r="O141" s="8">
        <f t="shared" si="63"/>
        <v>0</v>
      </c>
      <c r="P141" s="96"/>
    </row>
    <row r="142" spans="1:16" s="97" customFormat="1" ht="23.25" customHeight="1" hidden="1">
      <c r="A142" s="5" t="s">
        <v>36</v>
      </c>
      <c r="B142" s="6">
        <v>951</v>
      </c>
      <c r="C142" s="7" t="s">
        <v>87</v>
      </c>
      <c r="D142" s="7" t="s">
        <v>86</v>
      </c>
      <c r="E142" s="7" t="s">
        <v>24</v>
      </c>
      <c r="F142" s="7" t="s">
        <v>37</v>
      </c>
      <c r="G142" s="7" t="s">
        <v>88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5">
        <f>J142</f>
        <v>0</v>
      </c>
      <c r="N142" s="8">
        <f t="shared" si="63"/>
        <v>0</v>
      </c>
      <c r="O142" s="8">
        <f t="shared" si="63"/>
        <v>0</v>
      </c>
      <c r="P142" s="96"/>
    </row>
    <row r="143" spans="1:256" s="79" customFormat="1" ht="35.25" customHeight="1">
      <c r="A143" s="1" t="s">
        <v>89</v>
      </c>
      <c r="B143" s="2">
        <v>951</v>
      </c>
      <c r="C143" s="3" t="s">
        <v>87</v>
      </c>
      <c r="D143" s="3" t="s">
        <v>187</v>
      </c>
      <c r="E143" s="3" t="s">
        <v>6</v>
      </c>
      <c r="F143" s="3" t="s">
        <v>6</v>
      </c>
      <c r="G143" s="3" t="s">
        <v>6</v>
      </c>
      <c r="H143" s="4">
        <f>H144</f>
        <v>202500</v>
      </c>
      <c r="I143" s="4">
        <f aca="true" t="shared" si="65" ref="I143:O143">I144</f>
        <v>31781.49</v>
      </c>
      <c r="J143" s="4">
        <f t="shared" si="65"/>
        <v>31781.49</v>
      </c>
      <c r="K143" s="4">
        <f t="shared" si="65"/>
        <v>0</v>
      </c>
      <c r="L143" s="4">
        <f t="shared" si="65"/>
        <v>0</v>
      </c>
      <c r="M143" s="30">
        <f t="shared" si="65"/>
        <v>31781.49</v>
      </c>
      <c r="N143" s="4">
        <f t="shared" si="65"/>
        <v>170718.51</v>
      </c>
      <c r="O143" s="4">
        <f t="shared" si="65"/>
        <v>0</v>
      </c>
      <c r="P143" s="99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00"/>
      <c r="EF143" s="100"/>
      <c r="EG143" s="100"/>
      <c r="EH143" s="100"/>
      <c r="EI143" s="100"/>
      <c r="EJ143" s="100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  <c r="FF143" s="100"/>
      <c r="FG143" s="100"/>
      <c r="FH143" s="100"/>
      <c r="FI143" s="100"/>
      <c r="FJ143" s="100"/>
      <c r="FK143" s="100"/>
      <c r="FL143" s="100"/>
      <c r="FM143" s="100"/>
      <c r="FN143" s="100"/>
      <c r="FO143" s="100"/>
      <c r="FP143" s="100"/>
      <c r="FQ143" s="100"/>
      <c r="FR143" s="100"/>
      <c r="FS143" s="100"/>
      <c r="FT143" s="100"/>
      <c r="FU143" s="100"/>
      <c r="FV143" s="100"/>
      <c r="FW143" s="100"/>
      <c r="FX143" s="100"/>
      <c r="FY143" s="100"/>
      <c r="FZ143" s="100"/>
      <c r="GA143" s="100"/>
      <c r="GB143" s="100"/>
      <c r="GC143" s="100"/>
      <c r="GD143" s="100"/>
      <c r="GE143" s="100"/>
      <c r="GF143" s="100"/>
      <c r="GG143" s="100"/>
      <c r="GH143" s="100"/>
      <c r="GI143" s="100"/>
      <c r="GJ143" s="100"/>
      <c r="GK143" s="100"/>
      <c r="GL143" s="100"/>
      <c r="GM143" s="100"/>
      <c r="GN143" s="100"/>
      <c r="GO143" s="100"/>
      <c r="GP143" s="100"/>
      <c r="GQ143" s="100"/>
      <c r="GR143" s="100"/>
      <c r="GS143" s="100"/>
      <c r="GT143" s="100"/>
      <c r="GU143" s="100"/>
      <c r="GV143" s="100"/>
      <c r="GW143" s="100"/>
      <c r="GX143" s="100"/>
      <c r="GY143" s="100"/>
      <c r="GZ143" s="100"/>
      <c r="HA143" s="100"/>
      <c r="HB143" s="100"/>
      <c r="HC143" s="100"/>
      <c r="HD143" s="100"/>
      <c r="HE143" s="100"/>
      <c r="HF143" s="100"/>
      <c r="HG143" s="100"/>
      <c r="HH143" s="100"/>
      <c r="HI143" s="100"/>
      <c r="HJ143" s="100"/>
      <c r="HK143" s="100"/>
      <c r="HL143" s="100"/>
      <c r="HM143" s="100"/>
      <c r="HN143" s="100"/>
      <c r="HO143" s="100"/>
      <c r="HP143" s="100"/>
      <c r="HQ143" s="100"/>
      <c r="HR143" s="100"/>
      <c r="HS143" s="100"/>
      <c r="HT143" s="100"/>
      <c r="HU143" s="100"/>
      <c r="HV143" s="100"/>
      <c r="HW143" s="100"/>
      <c r="HX143" s="100"/>
      <c r="HY143" s="100"/>
      <c r="HZ143" s="100"/>
      <c r="IA143" s="100"/>
      <c r="IB143" s="100"/>
      <c r="IC143" s="100"/>
      <c r="ID143" s="100"/>
      <c r="IE143" s="100"/>
      <c r="IF143" s="100"/>
      <c r="IG143" s="100"/>
      <c r="IH143" s="100"/>
      <c r="II143" s="100"/>
      <c r="IJ143" s="100"/>
      <c r="IK143" s="100"/>
      <c r="IL143" s="100"/>
      <c r="IM143" s="100"/>
      <c r="IN143" s="100"/>
      <c r="IO143" s="100"/>
      <c r="IP143" s="100"/>
      <c r="IQ143" s="100"/>
      <c r="IR143" s="100"/>
      <c r="IS143" s="100"/>
      <c r="IT143" s="100"/>
      <c r="IU143" s="100"/>
      <c r="IV143" s="100"/>
    </row>
    <row r="144" spans="1:16" s="97" customFormat="1" ht="20.25" customHeight="1">
      <c r="A144" s="5" t="s">
        <v>22</v>
      </c>
      <c r="B144" s="6">
        <v>951</v>
      </c>
      <c r="C144" s="7" t="s">
        <v>87</v>
      </c>
      <c r="D144" s="7" t="s">
        <v>187</v>
      </c>
      <c r="E144" s="7" t="s">
        <v>24</v>
      </c>
      <c r="F144" s="7" t="s">
        <v>23</v>
      </c>
      <c r="G144" s="7" t="s">
        <v>6</v>
      </c>
      <c r="H144" s="8">
        <f>H145</f>
        <v>202500</v>
      </c>
      <c r="I144" s="8">
        <f aca="true" t="shared" si="66" ref="I144:O144">I145</f>
        <v>31781.49</v>
      </c>
      <c r="J144" s="8">
        <f t="shared" si="66"/>
        <v>31781.49</v>
      </c>
      <c r="K144" s="8">
        <f t="shared" si="66"/>
        <v>0</v>
      </c>
      <c r="L144" s="8">
        <f t="shared" si="66"/>
        <v>0</v>
      </c>
      <c r="M144" s="8">
        <f t="shared" si="66"/>
        <v>31781.49</v>
      </c>
      <c r="N144" s="8">
        <f t="shared" si="66"/>
        <v>170718.51</v>
      </c>
      <c r="O144" s="8">
        <f t="shared" si="66"/>
        <v>0</v>
      </c>
      <c r="P144" s="96"/>
    </row>
    <row r="145" spans="1:16" s="97" customFormat="1" ht="20.25" customHeight="1">
      <c r="A145" s="5" t="s">
        <v>34</v>
      </c>
      <c r="B145" s="6">
        <v>951</v>
      </c>
      <c r="C145" s="7" t="s">
        <v>87</v>
      </c>
      <c r="D145" s="7" t="s">
        <v>187</v>
      </c>
      <c r="E145" s="7" t="s">
        <v>24</v>
      </c>
      <c r="F145" s="7" t="s">
        <v>35</v>
      </c>
      <c r="G145" s="7" t="s">
        <v>90</v>
      </c>
      <c r="H145" s="8">
        <v>202500</v>
      </c>
      <c r="I145" s="8">
        <v>31781.49</v>
      </c>
      <c r="J145" s="8">
        <v>31781.49</v>
      </c>
      <c r="K145" s="8">
        <v>0</v>
      </c>
      <c r="L145" s="8">
        <v>0</v>
      </c>
      <c r="M145" s="95">
        <f>J145</f>
        <v>31781.49</v>
      </c>
      <c r="N145" s="8">
        <f>H145-I145</f>
        <v>170718.51</v>
      </c>
      <c r="O145" s="8">
        <f>I145-J145</f>
        <v>0</v>
      </c>
      <c r="P145" s="96"/>
    </row>
    <row r="146" spans="1:256" s="79" customFormat="1" ht="23.25" customHeight="1" hidden="1">
      <c r="A146" s="1" t="s">
        <v>91</v>
      </c>
      <c r="B146" s="2">
        <v>951</v>
      </c>
      <c r="C146" s="3" t="s">
        <v>87</v>
      </c>
      <c r="D146" s="3" t="s">
        <v>92</v>
      </c>
      <c r="E146" s="3" t="s">
        <v>6</v>
      </c>
      <c r="F146" s="3" t="s">
        <v>6</v>
      </c>
      <c r="G146" s="3" t="s">
        <v>6</v>
      </c>
      <c r="H146" s="4">
        <f>H149+H147</f>
        <v>0</v>
      </c>
      <c r="I146" s="4">
        <f aca="true" t="shared" si="67" ref="I146:O146">I149+I147</f>
        <v>0</v>
      </c>
      <c r="J146" s="4">
        <f t="shared" si="67"/>
        <v>0</v>
      </c>
      <c r="K146" s="4">
        <f t="shared" si="67"/>
        <v>0</v>
      </c>
      <c r="L146" s="4">
        <f t="shared" si="67"/>
        <v>0</v>
      </c>
      <c r="M146" s="4">
        <f t="shared" si="67"/>
        <v>0</v>
      </c>
      <c r="N146" s="4">
        <f t="shared" si="67"/>
        <v>0</v>
      </c>
      <c r="O146" s="4">
        <f t="shared" si="67"/>
        <v>0</v>
      </c>
      <c r="P146" s="99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  <c r="GC146" s="100"/>
      <c r="GD146" s="100"/>
      <c r="GE146" s="100"/>
      <c r="GF146" s="100"/>
      <c r="GG146" s="100"/>
      <c r="GH146" s="100"/>
      <c r="GI146" s="100"/>
      <c r="GJ146" s="100"/>
      <c r="GK146" s="100"/>
      <c r="GL146" s="100"/>
      <c r="GM146" s="100"/>
      <c r="GN146" s="100"/>
      <c r="GO146" s="100"/>
      <c r="GP146" s="100"/>
      <c r="GQ146" s="100"/>
      <c r="GR146" s="100"/>
      <c r="GS146" s="100"/>
      <c r="GT146" s="100"/>
      <c r="GU146" s="100"/>
      <c r="GV146" s="100"/>
      <c r="GW146" s="100"/>
      <c r="GX146" s="100"/>
      <c r="GY146" s="100"/>
      <c r="GZ146" s="100"/>
      <c r="HA146" s="100"/>
      <c r="HB146" s="100"/>
      <c r="HC146" s="100"/>
      <c r="HD146" s="100"/>
      <c r="HE146" s="100"/>
      <c r="HF146" s="100"/>
      <c r="HG146" s="100"/>
      <c r="HH146" s="100"/>
      <c r="HI146" s="100"/>
      <c r="HJ146" s="100"/>
      <c r="HK146" s="100"/>
      <c r="HL146" s="100"/>
      <c r="HM146" s="100"/>
      <c r="HN146" s="100"/>
      <c r="HO146" s="100"/>
      <c r="HP146" s="100"/>
      <c r="HQ146" s="100"/>
      <c r="HR146" s="100"/>
      <c r="HS146" s="100"/>
      <c r="HT146" s="100"/>
      <c r="HU146" s="100"/>
      <c r="HV146" s="100"/>
      <c r="HW146" s="100"/>
      <c r="HX146" s="100"/>
      <c r="HY146" s="100"/>
      <c r="HZ146" s="100"/>
      <c r="IA146" s="100"/>
      <c r="IB146" s="100"/>
      <c r="IC146" s="100"/>
      <c r="ID146" s="100"/>
      <c r="IE146" s="100"/>
      <c r="IF146" s="100"/>
      <c r="IG146" s="100"/>
      <c r="IH146" s="100"/>
      <c r="II146" s="100"/>
      <c r="IJ146" s="100"/>
      <c r="IK146" s="100"/>
      <c r="IL146" s="100"/>
      <c r="IM146" s="100"/>
      <c r="IN146" s="100"/>
      <c r="IO146" s="100"/>
      <c r="IP146" s="100"/>
      <c r="IQ146" s="100"/>
      <c r="IR146" s="100"/>
      <c r="IS146" s="100"/>
      <c r="IT146" s="100"/>
      <c r="IU146" s="100"/>
      <c r="IV146" s="100"/>
    </row>
    <row r="147" spans="1:16" s="97" customFormat="1" ht="21" customHeight="1" hidden="1">
      <c r="A147" s="5" t="s">
        <v>22</v>
      </c>
      <c r="B147" s="6">
        <v>951</v>
      </c>
      <c r="C147" s="7" t="s">
        <v>87</v>
      </c>
      <c r="D147" s="7" t="s">
        <v>92</v>
      </c>
      <c r="E147" s="7" t="s">
        <v>24</v>
      </c>
      <c r="F147" s="7">
        <v>220</v>
      </c>
      <c r="G147" s="7" t="s">
        <v>6</v>
      </c>
      <c r="H147" s="8">
        <f>H148</f>
        <v>0</v>
      </c>
      <c r="I147" s="8">
        <f aca="true" t="shared" si="68" ref="I147:O147">I148</f>
        <v>0</v>
      </c>
      <c r="J147" s="8">
        <f t="shared" si="68"/>
        <v>0</v>
      </c>
      <c r="K147" s="8">
        <f t="shared" si="68"/>
        <v>0</v>
      </c>
      <c r="L147" s="8">
        <f t="shared" si="68"/>
        <v>0</v>
      </c>
      <c r="M147" s="8">
        <f>J147</f>
        <v>0</v>
      </c>
      <c r="N147" s="8">
        <f t="shared" si="68"/>
        <v>0</v>
      </c>
      <c r="O147" s="8">
        <f t="shared" si="68"/>
        <v>0</v>
      </c>
      <c r="P147" s="96"/>
    </row>
    <row r="148" spans="1:16" s="97" customFormat="1" ht="19.5" customHeight="1" hidden="1">
      <c r="A148" s="5" t="s">
        <v>36</v>
      </c>
      <c r="B148" s="6">
        <v>951</v>
      </c>
      <c r="C148" s="7" t="s">
        <v>87</v>
      </c>
      <c r="D148" s="7" t="s">
        <v>92</v>
      </c>
      <c r="E148" s="7" t="s">
        <v>24</v>
      </c>
      <c r="F148" s="7">
        <v>225</v>
      </c>
      <c r="G148" s="7">
        <v>26</v>
      </c>
      <c r="H148" s="8">
        <v>0</v>
      </c>
      <c r="I148" s="8">
        <v>0</v>
      </c>
      <c r="J148" s="8">
        <v>0</v>
      </c>
      <c r="K148" s="8"/>
      <c r="L148" s="8"/>
      <c r="M148" s="8">
        <f>J148</f>
        <v>0</v>
      </c>
      <c r="N148" s="8">
        <f>H148-I148</f>
        <v>0</v>
      </c>
      <c r="O148" s="8"/>
      <c r="P148" s="96"/>
    </row>
    <row r="149" spans="1:16" s="97" customFormat="1" ht="19.5" customHeight="1" hidden="1">
      <c r="A149" s="5" t="s">
        <v>29</v>
      </c>
      <c r="B149" s="6">
        <v>951</v>
      </c>
      <c r="C149" s="7" t="s">
        <v>87</v>
      </c>
      <c r="D149" s="7" t="s">
        <v>92</v>
      </c>
      <c r="E149" s="7" t="s">
        <v>24</v>
      </c>
      <c r="F149" s="7" t="s">
        <v>30</v>
      </c>
      <c r="G149" s="7" t="s">
        <v>6</v>
      </c>
      <c r="H149" s="8">
        <f>H151+H150</f>
        <v>0</v>
      </c>
      <c r="I149" s="8">
        <f aca="true" t="shared" si="69" ref="I149:O149">I151+I150</f>
        <v>0</v>
      </c>
      <c r="J149" s="8">
        <f t="shared" si="69"/>
        <v>0</v>
      </c>
      <c r="K149" s="8">
        <f t="shared" si="69"/>
        <v>0</v>
      </c>
      <c r="L149" s="8">
        <f t="shared" si="69"/>
        <v>0</v>
      </c>
      <c r="M149" s="8">
        <f t="shared" si="69"/>
        <v>0</v>
      </c>
      <c r="N149" s="8">
        <f t="shared" si="69"/>
        <v>0</v>
      </c>
      <c r="O149" s="8">
        <f t="shared" si="69"/>
        <v>0</v>
      </c>
      <c r="P149" s="96"/>
    </row>
    <row r="150" spans="1:16" s="97" customFormat="1" ht="19.5" customHeight="1" hidden="1">
      <c r="A150" s="5" t="s">
        <v>29</v>
      </c>
      <c r="B150" s="6">
        <v>951</v>
      </c>
      <c r="C150" s="7" t="s">
        <v>87</v>
      </c>
      <c r="D150" s="7" t="s">
        <v>92</v>
      </c>
      <c r="E150" s="7" t="s">
        <v>24</v>
      </c>
      <c r="F150" s="7" t="s">
        <v>30</v>
      </c>
      <c r="G150" s="7">
        <v>26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95">
        <f>J150</f>
        <v>0</v>
      </c>
      <c r="N150" s="8">
        <f>H150-I150</f>
        <v>0</v>
      </c>
      <c r="O150" s="8">
        <f>I150-J150</f>
        <v>0</v>
      </c>
      <c r="P150" s="96"/>
    </row>
    <row r="151" spans="1:16" s="97" customFormat="1" ht="19.5" customHeight="1" hidden="1">
      <c r="A151" s="5" t="s">
        <v>29</v>
      </c>
      <c r="B151" s="6">
        <v>951</v>
      </c>
      <c r="C151" s="7" t="s">
        <v>87</v>
      </c>
      <c r="D151" s="7" t="s">
        <v>92</v>
      </c>
      <c r="E151" s="7" t="s">
        <v>24</v>
      </c>
      <c r="F151" s="7" t="s">
        <v>30</v>
      </c>
      <c r="G151" s="7" t="s">
        <v>93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5">
        <f>J151</f>
        <v>0</v>
      </c>
      <c r="N151" s="8">
        <f>H151-I151</f>
        <v>0</v>
      </c>
      <c r="O151" s="8">
        <f>I151-J151</f>
        <v>0</v>
      </c>
      <c r="P151" s="96"/>
    </row>
    <row r="152" spans="1:256" s="79" customFormat="1" ht="21" customHeight="1" hidden="1">
      <c r="A152" s="1" t="s">
        <v>94</v>
      </c>
      <c r="B152" s="2">
        <v>951</v>
      </c>
      <c r="C152" s="3" t="s">
        <v>87</v>
      </c>
      <c r="D152" s="3" t="s">
        <v>95</v>
      </c>
      <c r="E152" s="3" t="s">
        <v>6</v>
      </c>
      <c r="F152" s="3" t="s">
        <v>6</v>
      </c>
      <c r="G152" s="3" t="s">
        <v>6</v>
      </c>
      <c r="H152" s="4">
        <f>H153</f>
        <v>0</v>
      </c>
      <c r="I152" s="4">
        <f aca="true" t="shared" si="70" ref="I152:O152">I153</f>
        <v>0</v>
      </c>
      <c r="J152" s="4">
        <f t="shared" si="70"/>
        <v>0</v>
      </c>
      <c r="K152" s="4">
        <f t="shared" si="70"/>
        <v>0</v>
      </c>
      <c r="L152" s="4">
        <f t="shared" si="70"/>
        <v>0</v>
      </c>
      <c r="M152" s="30">
        <f t="shared" si="70"/>
        <v>0</v>
      </c>
      <c r="N152" s="4">
        <f t="shared" si="70"/>
        <v>0</v>
      </c>
      <c r="O152" s="4">
        <f t="shared" si="70"/>
        <v>0</v>
      </c>
      <c r="P152" s="99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100"/>
      <c r="DO152" s="100"/>
      <c r="DP152" s="100"/>
      <c r="DQ152" s="100"/>
      <c r="DR152" s="100"/>
      <c r="DS152" s="100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100"/>
      <c r="ED152" s="100"/>
      <c r="EE152" s="100"/>
      <c r="EF152" s="100"/>
      <c r="EG152" s="100"/>
      <c r="EH152" s="100"/>
      <c r="EI152" s="100"/>
      <c r="EJ152" s="100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  <c r="GB152" s="100"/>
      <c r="GC152" s="100"/>
      <c r="GD152" s="100"/>
      <c r="GE152" s="100"/>
      <c r="GF152" s="100"/>
      <c r="GG152" s="100"/>
      <c r="GH152" s="100"/>
      <c r="GI152" s="100"/>
      <c r="GJ152" s="100"/>
      <c r="GK152" s="100"/>
      <c r="GL152" s="100"/>
      <c r="GM152" s="100"/>
      <c r="GN152" s="100"/>
      <c r="GO152" s="100"/>
      <c r="GP152" s="100"/>
      <c r="GQ152" s="100"/>
      <c r="GR152" s="100"/>
      <c r="GS152" s="100"/>
      <c r="GT152" s="100"/>
      <c r="GU152" s="100"/>
      <c r="GV152" s="100"/>
      <c r="GW152" s="100"/>
      <c r="GX152" s="100"/>
      <c r="GY152" s="100"/>
      <c r="GZ152" s="100"/>
      <c r="HA152" s="100"/>
      <c r="HB152" s="100"/>
      <c r="HC152" s="100"/>
      <c r="HD152" s="100"/>
      <c r="HE152" s="100"/>
      <c r="HF152" s="100"/>
      <c r="HG152" s="100"/>
      <c r="HH152" s="100"/>
      <c r="HI152" s="100"/>
      <c r="HJ152" s="100"/>
      <c r="HK152" s="100"/>
      <c r="HL152" s="100"/>
      <c r="HM152" s="100"/>
      <c r="HN152" s="100"/>
      <c r="HO152" s="100"/>
      <c r="HP152" s="100"/>
      <c r="HQ152" s="100"/>
      <c r="HR152" s="100"/>
      <c r="HS152" s="100"/>
      <c r="HT152" s="100"/>
      <c r="HU152" s="100"/>
      <c r="HV152" s="100"/>
      <c r="HW152" s="100"/>
      <c r="HX152" s="100"/>
      <c r="HY152" s="100"/>
      <c r="HZ152" s="100"/>
      <c r="IA152" s="100"/>
      <c r="IB152" s="100"/>
      <c r="IC152" s="100"/>
      <c r="ID152" s="100"/>
      <c r="IE152" s="100"/>
      <c r="IF152" s="100"/>
      <c r="IG152" s="100"/>
      <c r="IH152" s="100"/>
      <c r="II152" s="100"/>
      <c r="IJ152" s="100"/>
      <c r="IK152" s="100"/>
      <c r="IL152" s="100"/>
      <c r="IM152" s="100"/>
      <c r="IN152" s="100"/>
      <c r="IO152" s="100"/>
      <c r="IP152" s="100"/>
      <c r="IQ152" s="100"/>
      <c r="IR152" s="100"/>
      <c r="IS152" s="100"/>
      <c r="IT152" s="100"/>
      <c r="IU152" s="100"/>
      <c r="IV152" s="100"/>
    </row>
    <row r="153" spans="1:16" s="97" customFormat="1" ht="18.75" customHeight="1" hidden="1">
      <c r="A153" s="5" t="s">
        <v>22</v>
      </c>
      <c r="B153" s="6">
        <v>951</v>
      </c>
      <c r="C153" s="7" t="s">
        <v>87</v>
      </c>
      <c r="D153" s="7" t="s">
        <v>95</v>
      </c>
      <c r="E153" s="7" t="s">
        <v>24</v>
      </c>
      <c r="F153" s="7" t="s">
        <v>23</v>
      </c>
      <c r="G153" s="7" t="s">
        <v>6</v>
      </c>
      <c r="H153" s="8">
        <f>H154+H155</f>
        <v>0</v>
      </c>
      <c r="I153" s="8">
        <f aca="true" t="shared" si="71" ref="I153:O153">I154+I155</f>
        <v>0</v>
      </c>
      <c r="J153" s="8">
        <f t="shared" si="71"/>
        <v>0</v>
      </c>
      <c r="K153" s="8">
        <f t="shared" si="71"/>
        <v>0</v>
      </c>
      <c r="L153" s="8">
        <f t="shared" si="71"/>
        <v>0</v>
      </c>
      <c r="M153" s="31">
        <f t="shared" si="71"/>
        <v>0</v>
      </c>
      <c r="N153" s="8">
        <f t="shared" si="71"/>
        <v>0</v>
      </c>
      <c r="O153" s="8">
        <f t="shared" si="71"/>
        <v>0</v>
      </c>
      <c r="P153" s="96"/>
    </row>
    <row r="154" spans="1:16" s="97" customFormat="1" ht="20.25" customHeight="1" hidden="1">
      <c r="A154" s="5" t="s">
        <v>36</v>
      </c>
      <c r="B154" s="6">
        <v>951</v>
      </c>
      <c r="C154" s="7" t="s">
        <v>87</v>
      </c>
      <c r="D154" s="7" t="s">
        <v>95</v>
      </c>
      <c r="E154" s="7" t="s">
        <v>24</v>
      </c>
      <c r="F154" s="7" t="s">
        <v>37</v>
      </c>
      <c r="G154" s="7" t="s">
        <v>93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95">
        <f>J154</f>
        <v>0</v>
      </c>
      <c r="N154" s="8">
        <f aca="true" t="shared" si="72" ref="N154:O158">H154-I154</f>
        <v>0</v>
      </c>
      <c r="O154" s="8">
        <f t="shared" si="72"/>
        <v>0</v>
      </c>
      <c r="P154" s="96"/>
    </row>
    <row r="155" spans="1:16" s="97" customFormat="1" ht="13.5" customHeight="1" hidden="1">
      <c r="A155" s="5" t="s">
        <v>25</v>
      </c>
      <c r="B155" s="6">
        <v>951</v>
      </c>
      <c r="C155" s="7" t="s">
        <v>87</v>
      </c>
      <c r="D155" s="7" t="s">
        <v>95</v>
      </c>
      <c r="E155" s="7" t="s">
        <v>24</v>
      </c>
      <c r="F155" s="7" t="s">
        <v>26</v>
      </c>
      <c r="G155" s="7" t="s">
        <v>93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95">
        <f>J155</f>
        <v>0</v>
      </c>
      <c r="N155" s="8">
        <f t="shared" si="72"/>
        <v>0</v>
      </c>
      <c r="O155" s="8">
        <f t="shared" si="72"/>
        <v>0</v>
      </c>
      <c r="P155" s="96"/>
    </row>
    <row r="156" spans="1:256" s="79" customFormat="1" ht="33" customHeight="1" hidden="1">
      <c r="A156" s="1" t="s">
        <v>148</v>
      </c>
      <c r="B156" s="2">
        <v>951</v>
      </c>
      <c r="C156" s="3" t="s">
        <v>87</v>
      </c>
      <c r="D156" s="3" t="s">
        <v>149</v>
      </c>
      <c r="E156" s="3" t="s">
        <v>6</v>
      </c>
      <c r="F156" s="3" t="s">
        <v>6</v>
      </c>
      <c r="G156" s="3" t="s">
        <v>6</v>
      </c>
      <c r="H156" s="4">
        <f aca="true" t="shared" si="73" ref="H156:L157">H157</f>
        <v>0</v>
      </c>
      <c r="I156" s="4">
        <f t="shared" si="73"/>
        <v>0</v>
      </c>
      <c r="J156" s="4">
        <f t="shared" si="73"/>
        <v>0</v>
      </c>
      <c r="K156" s="4">
        <f t="shared" si="73"/>
        <v>0</v>
      </c>
      <c r="L156" s="4">
        <f t="shared" si="73"/>
        <v>0</v>
      </c>
      <c r="M156" s="4">
        <f>J156</f>
        <v>0</v>
      </c>
      <c r="N156" s="4">
        <f t="shared" si="72"/>
        <v>0</v>
      </c>
      <c r="O156" s="4">
        <f t="shared" si="72"/>
        <v>0</v>
      </c>
      <c r="P156" s="99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  <c r="CZ156" s="100"/>
      <c r="DA156" s="100"/>
      <c r="DB156" s="100"/>
      <c r="DC156" s="100"/>
      <c r="DD156" s="100"/>
      <c r="DE156" s="100"/>
      <c r="DF156" s="100"/>
      <c r="DG156" s="100"/>
      <c r="DH156" s="100"/>
      <c r="DI156" s="100"/>
      <c r="DJ156" s="100"/>
      <c r="DK156" s="100"/>
      <c r="DL156" s="100"/>
      <c r="DM156" s="100"/>
      <c r="DN156" s="100"/>
      <c r="DO156" s="100"/>
      <c r="DP156" s="100"/>
      <c r="DQ156" s="100"/>
      <c r="DR156" s="100"/>
      <c r="DS156" s="100"/>
      <c r="DT156" s="100"/>
      <c r="DU156" s="100"/>
      <c r="DV156" s="100"/>
      <c r="DW156" s="100"/>
      <c r="DX156" s="100"/>
      <c r="DY156" s="100"/>
      <c r="DZ156" s="100"/>
      <c r="EA156" s="100"/>
      <c r="EB156" s="100"/>
      <c r="EC156" s="100"/>
      <c r="ED156" s="100"/>
      <c r="EE156" s="100"/>
      <c r="EF156" s="100"/>
      <c r="EG156" s="100"/>
      <c r="EH156" s="100"/>
      <c r="EI156" s="100"/>
      <c r="EJ156" s="100"/>
      <c r="EK156" s="100"/>
      <c r="EL156" s="100"/>
      <c r="EM156" s="100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00"/>
      <c r="FB156" s="100"/>
      <c r="FC156" s="100"/>
      <c r="FD156" s="100"/>
      <c r="FE156" s="100"/>
      <c r="FF156" s="100"/>
      <c r="FG156" s="100"/>
      <c r="FH156" s="100"/>
      <c r="FI156" s="100"/>
      <c r="FJ156" s="100"/>
      <c r="FK156" s="100"/>
      <c r="FL156" s="100"/>
      <c r="FM156" s="100"/>
      <c r="FN156" s="100"/>
      <c r="FO156" s="100"/>
      <c r="FP156" s="100"/>
      <c r="FQ156" s="100"/>
      <c r="FR156" s="100"/>
      <c r="FS156" s="100"/>
      <c r="FT156" s="100"/>
      <c r="FU156" s="100"/>
      <c r="FV156" s="100"/>
      <c r="FW156" s="100"/>
      <c r="FX156" s="100"/>
      <c r="FY156" s="100"/>
      <c r="FZ156" s="100"/>
      <c r="GA156" s="100"/>
      <c r="GB156" s="100"/>
      <c r="GC156" s="100"/>
      <c r="GD156" s="100"/>
      <c r="GE156" s="100"/>
      <c r="GF156" s="100"/>
      <c r="GG156" s="100"/>
      <c r="GH156" s="100"/>
      <c r="GI156" s="100"/>
      <c r="GJ156" s="100"/>
      <c r="GK156" s="100"/>
      <c r="GL156" s="100"/>
      <c r="GM156" s="100"/>
      <c r="GN156" s="100"/>
      <c r="GO156" s="100"/>
      <c r="GP156" s="100"/>
      <c r="GQ156" s="100"/>
      <c r="GR156" s="100"/>
      <c r="GS156" s="100"/>
      <c r="GT156" s="100"/>
      <c r="GU156" s="100"/>
      <c r="GV156" s="100"/>
      <c r="GW156" s="100"/>
      <c r="GX156" s="100"/>
      <c r="GY156" s="100"/>
      <c r="GZ156" s="100"/>
      <c r="HA156" s="100"/>
      <c r="HB156" s="100"/>
      <c r="HC156" s="100"/>
      <c r="HD156" s="100"/>
      <c r="HE156" s="100"/>
      <c r="HF156" s="100"/>
      <c r="HG156" s="100"/>
      <c r="HH156" s="100"/>
      <c r="HI156" s="100"/>
      <c r="HJ156" s="100"/>
      <c r="HK156" s="100"/>
      <c r="HL156" s="100"/>
      <c r="HM156" s="100"/>
      <c r="HN156" s="100"/>
      <c r="HO156" s="100"/>
      <c r="HP156" s="100"/>
      <c r="HQ156" s="100"/>
      <c r="HR156" s="100"/>
      <c r="HS156" s="100"/>
      <c r="HT156" s="100"/>
      <c r="HU156" s="100"/>
      <c r="HV156" s="100"/>
      <c r="HW156" s="100"/>
      <c r="HX156" s="100"/>
      <c r="HY156" s="100"/>
      <c r="HZ156" s="100"/>
      <c r="IA156" s="100"/>
      <c r="IB156" s="100"/>
      <c r="IC156" s="100"/>
      <c r="ID156" s="100"/>
      <c r="IE156" s="100"/>
      <c r="IF156" s="100"/>
      <c r="IG156" s="100"/>
      <c r="IH156" s="100"/>
      <c r="II156" s="100"/>
      <c r="IJ156" s="100"/>
      <c r="IK156" s="100"/>
      <c r="IL156" s="100"/>
      <c r="IM156" s="100"/>
      <c r="IN156" s="100"/>
      <c r="IO156" s="100"/>
      <c r="IP156" s="100"/>
      <c r="IQ156" s="100"/>
      <c r="IR156" s="100"/>
      <c r="IS156" s="100"/>
      <c r="IT156" s="100"/>
      <c r="IU156" s="100"/>
      <c r="IV156" s="100"/>
    </row>
    <row r="157" spans="1:16" s="97" customFormat="1" ht="18" customHeight="1" hidden="1">
      <c r="A157" s="5" t="s">
        <v>29</v>
      </c>
      <c r="B157" s="6">
        <v>951</v>
      </c>
      <c r="C157" s="7" t="s">
        <v>87</v>
      </c>
      <c r="D157" s="7" t="s">
        <v>149</v>
      </c>
      <c r="E157" s="7" t="s">
        <v>24</v>
      </c>
      <c r="F157" s="7">
        <v>310</v>
      </c>
      <c r="G157" s="7" t="s">
        <v>6</v>
      </c>
      <c r="H157" s="8">
        <f t="shared" si="73"/>
        <v>0</v>
      </c>
      <c r="I157" s="8">
        <f t="shared" si="73"/>
        <v>0</v>
      </c>
      <c r="J157" s="8">
        <f t="shared" si="73"/>
        <v>0</v>
      </c>
      <c r="K157" s="8">
        <f t="shared" si="73"/>
        <v>0</v>
      </c>
      <c r="L157" s="8">
        <f t="shared" si="73"/>
        <v>0</v>
      </c>
      <c r="M157" s="8">
        <f>J157</f>
        <v>0</v>
      </c>
      <c r="N157" s="8">
        <f t="shared" si="72"/>
        <v>0</v>
      </c>
      <c r="O157" s="8">
        <f t="shared" si="72"/>
        <v>0</v>
      </c>
      <c r="P157" s="96"/>
    </row>
    <row r="158" spans="1:16" s="97" customFormat="1" ht="22.5" customHeight="1" hidden="1">
      <c r="A158" s="5" t="s">
        <v>29</v>
      </c>
      <c r="B158" s="6">
        <v>951</v>
      </c>
      <c r="C158" s="7" t="s">
        <v>87</v>
      </c>
      <c r="D158" s="7" t="s">
        <v>149</v>
      </c>
      <c r="E158" s="7" t="s">
        <v>24</v>
      </c>
      <c r="F158" s="7">
        <v>310</v>
      </c>
      <c r="G158" s="7">
        <v>26</v>
      </c>
      <c r="H158" s="8">
        <v>0</v>
      </c>
      <c r="I158" s="8">
        <v>0</v>
      </c>
      <c r="J158" s="8">
        <v>0</v>
      </c>
      <c r="K158" s="8"/>
      <c r="L158" s="8"/>
      <c r="M158" s="8">
        <f>J158</f>
        <v>0</v>
      </c>
      <c r="N158" s="8">
        <f t="shared" si="72"/>
        <v>0</v>
      </c>
      <c r="O158" s="8">
        <f t="shared" si="72"/>
        <v>0</v>
      </c>
      <c r="P158" s="96"/>
    </row>
    <row r="159" spans="1:256" s="79" customFormat="1" ht="24.75" customHeight="1">
      <c r="A159" s="1" t="s">
        <v>431</v>
      </c>
      <c r="B159" s="2">
        <v>951</v>
      </c>
      <c r="C159" s="3" t="s">
        <v>87</v>
      </c>
      <c r="D159" s="3" t="s">
        <v>430</v>
      </c>
      <c r="E159" s="7"/>
      <c r="F159" s="7"/>
      <c r="G159" s="7"/>
      <c r="H159" s="4">
        <f>H160+H164+H162</f>
        <v>20000</v>
      </c>
      <c r="I159" s="4">
        <f>I160+I164</f>
        <v>20000</v>
      </c>
      <c r="J159" s="4">
        <f aca="true" t="shared" si="74" ref="J159:O159">J160+J164+J162</f>
        <v>20000</v>
      </c>
      <c r="K159" s="4">
        <f t="shared" si="74"/>
        <v>0</v>
      </c>
      <c r="L159" s="4">
        <f t="shared" si="74"/>
        <v>0</v>
      </c>
      <c r="M159" s="4">
        <f t="shared" si="74"/>
        <v>20000</v>
      </c>
      <c r="N159" s="4">
        <f t="shared" si="74"/>
        <v>0</v>
      </c>
      <c r="O159" s="4">
        <f t="shared" si="74"/>
        <v>0</v>
      </c>
      <c r="P159" s="99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  <c r="GC159" s="100"/>
      <c r="GD159" s="100"/>
      <c r="GE159" s="100"/>
      <c r="GF159" s="100"/>
      <c r="GG159" s="100"/>
      <c r="GH159" s="100"/>
      <c r="GI159" s="100"/>
      <c r="GJ159" s="100"/>
      <c r="GK159" s="100"/>
      <c r="GL159" s="100"/>
      <c r="GM159" s="100"/>
      <c r="GN159" s="100"/>
      <c r="GO159" s="100"/>
      <c r="GP159" s="100"/>
      <c r="GQ159" s="100"/>
      <c r="GR159" s="100"/>
      <c r="GS159" s="100"/>
      <c r="GT159" s="100"/>
      <c r="GU159" s="100"/>
      <c r="GV159" s="100"/>
      <c r="GW159" s="100"/>
      <c r="GX159" s="100"/>
      <c r="GY159" s="100"/>
      <c r="GZ159" s="100"/>
      <c r="HA159" s="100"/>
      <c r="HB159" s="100"/>
      <c r="HC159" s="100"/>
      <c r="HD159" s="100"/>
      <c r="HE159" s="100"/>
      <c r="HF159" s="100"/>
      <c r="HG159" s="100"/>
      <c r="HH159" s="100"/>
      <c r="HI159" s="100"/>
      <c r="HJ159" s="100"/>
      <c r="HK159" s="100"/>
      <c r="HL159" s="100"/>
      <c r="HM159" s="100"/>
      <c r="HN159" s="100"/>
      <c r="HO159" s="100"/>
      <c r="HP159" s="100"/>
      <c r="HQ159" s="100"/>
      <c r="HR159" s="100"/>
      <c r="HS159" s="100"/>
      <c r="HT159" s="100"/>
      <c r="HU159" s="100"/>
      <c r="HV159" s="100"/>
      <c r="HW159" s="100"/>
      <c r="HX159" s="100"/>
      <c r="HY159" s="100"/>
      <c r="HZ159" s="100"/>
      <c r="IA159" s="100"/>
      <c r="IB159" s="100"/>
      <c r="IC159" s="100"/>
      <c r="ID159" s="100"/>
      <c r="IE159" s="100"/>
      <c r="IF159" s="100"/>
      <c r="IG159" s="100"/>
      <c r="IH159" s="100"/>
      <c r="II159" s="100"/>
      <c r="IJ159" s="100"/>
      <c r="IK159" s="100"/>
      <c r="IL159" s="100"/>
      <c r="IM159" s="100"/>
      <c r="IN159" s="100"/>
      <c r="IO159" s="100"/>
      <c r="IP159" s="100"/>
      <c r="IQ159" s="100"/>
      <c r="IR159" s="100"/>
      <c r="IS159" s="100"/>
      <c r="IT159" s="100"/>
      <c r="IU159" s="100"/>
      <c r="IV159" s="100"/>
    </row>
    <row r="160" spans="1:16" s="97" customFormat="1" ht="20.25" customHeight="1">
      <c r="A160" s="5" t="s">
        <v>22</v>
      </c>
      <c r="B160" s="6">
        <v>951</v>
      </c>
      <c r="C160" s="7" t="s">
        <v>87</v>
      </c>
      <c r="D160" s="7" t="s">
        <v>430</v>
      </c>
      <c r="E160" s="7" t="s">
        <v>24</v>
      </c>
      <c r="F160" s="7" t="s">
        <v>23</v>
      </c>
      <c r="G160" s="7" t="s">
        <v>6</v>
      </c>
      <c r="H160" s="8">
        <f aca="true" t="shared" si="75" ref="H160:O160">H161</f>
        <v>0</v>
      </c>
      <c r="I160" s="8">
        <f t="shared" si="75"/>
        <v>0</v>
      </c>
      <c r="J160" s="8">
        <f t="shared" si="75"/>
        <v>0</v>
      </c>
      <c r="K160" s="8">
        <f t="shared" si="75"/>
        <v>0</v>
      </c>
      <c r="L160" s="8">
        <f t="shared" si="75"/>
        <v>0</v>
      </c>
      <c r="M160" s="8">
        <f t="shared" si="75"/>
        <v>0</v>
      </c>
      <c r="N160" s="8">
        <f t="shared" si="75"/>
        <v>0</v>
      </c>
      <c r="O160" s="8">
        <f t="shared" si="75"/>
        <v>0</v>
      </c>
      <c r="P160" s="96"/>
    </row>
    <row r="161" spans="1:16" s="97" customFormat="1" ht="19.5" customHeight="1">
      <c r="A161" s="5" t="s">
        <v>36</v>
      </c>
      <c r="B161" s="6">
        <v>951</v>
      </c>
      <c r="C161" s="7" t="s">
        <v>87</v>
      </c>
      <c r="D161" s="7" t="s">
        <v>430</v>
      </c>
      <c r="E161" s="7" t="s">
        <v>24</v>
      </c>
      <c r="F161" s="7" t="s">
        <v>37</v>
      </c>
      <c r="G161" s="7" t="s">
        <v>14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95">
        <f>J161</f>
        <v>0</v>
      </c>
      <c r="N161" s="8">
        <f aca="true" t="shared" si="76" ref="N161:O163">H161-I161</f>
        <v>0</v>
      </c>
      <c r="O161" s="8">
        <f t="shared" si="76"/>
        <v>0</v>
      </c>
      <c r="P161" s="96"/>
    </row>
    <row r="162" spans="1:16" s="97" customFormat="1" ht="19.5" customHeight="1" hidden="1">
      <c r="A162" s="5"/>
      <c r="B162" s="6">
        <v>951</v>
      </c>
      <c r="C162" s="7" t="s">
        <v>87</v>
      </c>
      <c r="D162" s="7" t="s">
        <v>188</v>
      </c>
      <c r="E162" s="7" t="s">
        <v>24</v>
      </c>
      <c r="F162" s="7">
        <v>310</v>
      </c>
      <c r="G162" s="7" t="s">
        <v>6</v>
      </c>
      <c r="H162" s="8">
        <f>H163</f>
        <v>0</v>
      </c>
      <c r="I162" s="8">
        <f>I163</f>
        <v>0</v>
      </c>
      <c r="J162" s="8">
        <f>J163</f>
        <v>0</v>
      </c>
      <c r="K162" s="8">
        <f>K163</f>
        <v>0</v>
      </c>
      <c r="L162" s="8">
        <f>L163</f>
        <v>0</v>
      </c>
      <c r="M162" s="8">
        <f>J162</f>
        <v>0</v>
      </c>
      <c r="N162" s="8">
        <f t="shared" si="76"/>
        <v>0</v>
      </c>
      <c r="O162" s="8">
        <f t="shared" si="76"/>
        <v>0</v>
      </c>
      <c r="P162" s="96"/>
    </row>
    <row r="163" spans="1:16" s="97" customFormat="1" ht="19.5" customHeight="1" hidden="1">
      <c r="A163" s="5"/>
      <c r="B163" s="6">
        <v>951</v>
      </c>
      <c r="C163" s="7" t="s">
        <v>87</v>
      </c>
      <c r="D163" s="7" t="s">
        <v>188</v>
      </c>
      <c r="E163" s="7" t="s">
        <v>24</v>
      </c>
      <c r="F163" s="7">
        <v>310</v>
      </c>
      <c r="G163" s="7" t="s">
        <v>14</v>
      </c>
      <c r="H163" s="8">
        <v>0</v>
      </c>
      <c r="I163" s="8">
        <v>0</v>
      </c>
      <c r="J163" s="8">
        <v>0</v>
      </c>
      <c r="K163" s="8"/>
      <c r="L163" s="8"/>
      <c r="M163" s="8">
        <f>J163</f>
        <v>0</v>
      </c>
      <c r="N163" s="8">
        <f t="shared" si="76"/>
        <v>0</v>
      </c>
      <c r="O163" s="8">
        <f t="shared" si="76"/>
        <v>0</v>
      </c>
      <c r="P163" s="96"/>
    </row>
    <row r="164" spans="1:16" s="97" customFormat="1" ht="20.25" customHeight="1">
      <c r="A164" s="5" t="s">
        <v>29</v>
      </c>
      <c r="B164" s="102">
        <v>951</v>
      </c>
      <c r="C164" s="103" t="s">
        <v>87</v>
      </c>
      <c r="D164" s="103" t="s">
        <v>430</v>
      </c>
      <c r="E164" s="103" t="s">
        <v>24</v>
      </c>
      <c r="F164" s="103" t="s">
        <v>30</v>
      </c>
      <c r="G164" s="103" t="s">
        <v>6</v>
      </c>
      <c r="H164" s="98">
        <v>20000</v>
      </c>
      <c r="I164" s="8">
        <f aca="true" t="shared" si="77" ref="I164:O164">I165</f>
        <v>20000</v>
      </c>
      <c r="J164" s="8">
        <f t="shared" si="77"/>
        <v>20000</v>
      </c>
      <c r="K164" s="8">
        <f t="shared" si="77"/>
        <v>0</v>
      </c>
      <c r="L164" s="8">
        <f t="shared" si="77"/>
        <v>0</v>
      </c>
      <c r="M164" s="31">
        <f t="shared" si="77"/>
        <v>20000</v>
      </c>
      <c r="N164" s="8">
        <f t="shared" si="77"/>
        <v>0</v>
      </c>
      <c r="O164" s="8">
        <f t="shared" si="77"/>
        <v>0</v>
      </c>
      <c r="P164" s="96"/>
    </row>
    <row r="165" spans="1:16" s="97" customFormat="1" ht="18.75" customHeight="1">
      <c r="A165" s="5" t="s">
        <v>29</v>
      </c>
      <c r="B165" s="102">
        <v>951</v>
      </c>
      <c r="C165" s="103" t="s">
        <v>87</v>
      </c>
      <c r="D165" s="103" t="s">
        <v>430</v>
      </c>
      <c r="E165" s="103" t="s">
        <v>24</v>
      </c>
      <c r="F165" s="103" t="s">
        <v>30</v>
      </c>
      <c r="G165" s="103" t="s">
        <v>14</v>
      </c>
      <c r="H165" s="98">
        <v>20000</v>
      </c>
      <c r="I165" s="8">
        <v>20000</v>
      </c>
      <c r="J165" s="8">
        <v>20000</v>
      </c>
      <c r="K165" s="8">
        <v>0</v>
      </c>
      <c r="L165" s="8">
        <v>0</v>
      </c>
      <c r="M165" s="95">
        <f>J165</f>
        <v>20000</v>
      </c>
      <c r="N165" s="8">
        <f>H165-I165</f>
        <v>0</v>
      </c>
      <c r="O165" s="8">
        <f>I165-J165</f>
        <v>0</v>
      </c>
      <c r="P165" s="96"/>
    </row>
    <row r="166" spans="1:256" s="79" customFormat="1" ht="42" customHeight="1" hidden="1">
      <c r="A166" s="1" t="s">
        <v>97</v>
      </c>
      <c r="B166" s="2">
        <v>951</v>
      </c>
      <c r="C166" s="3" t="s">
        <v>87</v>
      </c>
      <c r="D166" s="3" t="s">
        <v>98</v>
      </c>
      <c r="E166" s="3" t="s">
        <v>6</v>
      </c>
      <c r="F166" s="3" t="s">
        <v>6</v>
      </c>
      <c r="G166" s="3" t="s">
        <v>6</v>
      </c>
      <c r="H166" s="4">
        <f>H167</f>
        <v>0</v>
      </c>
      <c r="I166" s="4">
        <f aca="true" t="shared" si="78" ref="I166:O166">I167</f>
        <v>0</v>
      </c>
      <c r="J166" s="4">
        <f t="shared" si="78"/>
        <v>0</v>
      </c>
      <c r="K166" s="4">
        <f t="shared" si="78"/>
        <v>0</v>
      </c>
      <c r="L166" s="4">
        <f t="shared" si="78"/>
        <v>0</v>
      </c>
      <c r="M166" s="30">
        <f t="shared" si="78"/>
        <v>0</v>
      </c>
      <c r="N166" s="4">
        <f t="shared" si="78"/>
        <v>0</v>
      </c>
      <c r="O166" s="4">
        <f t="shared" si="78"/>
        <v>0</v>
      </c>
      <c r="P166" s="99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  <c r="DB166" s="100"/>
      <c r="DC166" s="100"/>
      <c r="DD166" s="100"/>
      <c r="DE166" s="100"/>
      <c r="DF166" s="100"/>
      <c r="DG166" s="100"/>
      <c r="DH166" s="100"/>
      <c r="DI166" s="100"/>
      <c r="DJ166" s="100"/>
      <c r="DK166" s="100"/>
      <c r="DL166" s="100"/>
      <c r="DM166" s="100"/>
      <c r="DN166" s="100"/>
      <c r="DO166" s="100"/>
      <c r="DP166" s="100"/>
      <c r="DQ166" s="100"/>
      <c r="DR166" s="100"/>
      <c r="DS166" s="100"/>
      <c r="DT166" s="100"/>
      <c r="DU166" s="100"/>
      <c r="DV166" s="100"/>
      <c r="DW166" s="100"/>
      <c r="DX166" s="100"/>
      <c r="DY166" s="100"/>
      <c r="DZ166" s="100"/>
      <c r="EA166" s="100"/>
      <c r="EB166" s="100"/>
      <c r="EC166" s="100"/>
      <c r="ED166" s="100"/>
      <c r="EE166" s="100"/>
      <c r="EF166" s="100"/>
      <c r="EG166" s="100"/>
      <c r="EH166" s="100"/>
      <c r="EI166" s="100"/>
      <c r="EJ166" s="100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100"/>
      <c r="FC166" s="100"/>
      <c r="FD166" s="100"/>
      <c r="FE166" s="100"/>
      <c r="FF166" s="100"/>
      <c r="FG166" s="100"/>
      <c r="FH166" s="100"/>
      <c r="FI166" s="100"/>
      <c r="FJ166" s="100"/>
      <c r="FK166" s="100"/>
      <c r="FL166" s="100"/>
      <c r="FM166" s="100"/>
      <c r="FN166" s="100"/>
      <c r="FO166" s="100"/>
      <c r="FP166" s="100"/>
      <c r="FQ166" s="100"/>
      <c r="FR166" s="100"/>
      <c r="FS166" s="100"/>
      <c r="FT166" s="100"/>
      <c r="FU166" s="100"/>
      <c r="FV166" s="100"/>
      <c r="FW166" s="100"/>
      <c r="FX166" s="100"/>
      <c r="FY166" s="100"/>
      <c r="FZ166" s="100"/>
      <c r="GA166" s="100"/>
      <c r="GB166" s="100"/>
      <c r="GC166" s="100"/>
      <c r="GD166" s="100"/>
      <c r="GE166" s="100"/>
      <c r="GF166" s="100"/>
      <c r="GG166" s="100"/>
      <c r="GH166" s="100"/>
      <c r="GI166" s="100"/>
      <c r="GJ166" s="100"/>
      <c r="GK166" s="100"/>
      <c r="GL166" s="100"/>
      <c r="GM166" s="100"/>
      <c r="GN166" s="100"/>
      <c r="GO166" s="100"/>
      <c r="GP166" s="100"/>
      <c r="GQ166" s="100"/>
      <c r="GR166" s="100"/>
      <c r="GS166" s="100"/>
      <c r="GT166" s="100"/>
      <c r="GU166" s="100"/>
      <c r="GV166" s="100"/>
      <c r="GW166" s="100"/>
      <c r="GX166" s="100"/>
      <c r="GY166" s="100"/>
      <c r="GZ166" s="100"/>
      <c r="HA166" s="100"/>
      <c r="HB166" s="100"/>
      <c r="HC166" s="100"/>
      <c r="HD166" s="100"/>
      <c r="HE166" s="100"/>
      <c r="HF166" s="100"/>
      <c r="HG166" s="100"/>
      <c r="HH166" s="100"/>
      <c r="HI166" s="100"/>
      <c r="HJ166" s="100"/>
      <c r="HK166" s="100"/>
      <c r="HL166" s="100"/>
      <c r="HM166" s="100"/>
      <c r="HN166" s="100"/>
      <c r="HO166" s="100"/>
      <c r="HP166" s="100"/>
      <c r="HQ166" s="100"/>
      <c r="HR166" s="100"/>
      <c r="HS166" s="100"/>
      <c r="HT166" s="100"/>
      <c r="HU166" s="100"/>
      <c r="HV166" s="100"/>
      <c r="HW166" s="100"/>
      <c r="HX166" s="100"/>
      <c r="HY166" s="100"/>
      <c r="HZ166" s="100"/>
      <c r="IA166" s="100"/>
      <c r="IB166" s="100"/>
      <c r="IC166" s="100"/>
      <c r="ID166" s="100"/>
      <c r="IE166" s="100"/>
      <c r="IF166" s="100"/>
      <c r="IG166" s="100"/>
      <c r="IH166" s="100"/>
      <c r="II166" s="100"/>
      <c r="IJ166" s="100"/>
      <c r="IK166" s="100"/>
      <c r="IL166" s="100"/>
      <c r="IM166" s="100"/>
      <c r="IN166" s="100"/>
      <c r="IO166" s="100"/>
      <c r="IP166" s="100"/>
      <c r="IQ166" s="100"/>
      <c r="IR166" s="100"/>
      <c r="IS166" s="100"/>
      <c r="IT166" s="100"/>
      <c r="IU166" s="100"/>
      <c r="IV166" s="100"/>
    </row>
    <row r="167" spans="1:16" s="97" customFormat="1" ht="19.5" customHeight="1" hidden="1">
      <c r="A167" s="5" t="s">
        <v>22</v>
      </c>
      <c r="B167" s="6">
        <v>951</v>
      </c>
      <c r="C167" s="7" t="s">
        <v>87</v>
      </c>
      <c r="D167" s="7" t="s">
        <v>98</v>
      </c>
      <c r="E167" s="7" t="s">
        <v>24</v>
      </c>
      <c r="F167" s="7" t="s">
        <v>23</v>
      </c>
      <c r="G167" s="7" t="s">
        <v>6</v>
      </c>
      <c r="H167" s="8">
        <f>H169+H168</f>
        <v>0</v>
      </c>
      <c r="I167" s="8">
        <f aca="true" t="shared" si="79" ref="I167:O167">I169+I168</f>
        <v>0</v>
      </c>
      <c r="J167" s="8">
        <f t="shared" si="79"/>
        <v>0</v>
      </c>
      <c r="K167" s="8">
        <f t="shared" si="79"/>
        <v>0</v>
      </c>
      <c r="L167" s="8">
        <f t="shared" si="79"/>
        <v>0</v>
      </c>
      <c r="M167" s="8">
        <f t="shared" si="79"/>
        <v>0</v>
      </c>
      <c r="N167" s="8">
        <f t="shared" si="79"/>
        <v>0</v>
      </c>
      <c r="O167" s="8">
        <f t="shared" si="79"/>
        <v>0</v>
      </c>
      <c r="P167" s="96"/>
    </row>
    <row r="168" spans="1:16" s="97" customFormat="1" ht="22.5" customHeight="1" hidden="1">
      <c r="A168" s="5" t="s">
        <v>36</v>
      </c>
      <c r="B168" s="6">
        <v>951</v>
      </c>
      <c r="C168" s="7" t="s">
        <v>87</v>
      </c>
      <c r="D168" s="7" t="s">
        <v>98</v>
      </c>
      <c r="E168" s="7" t="s">
        <v>24</v>
      </c>
      <c r="F168" s="7" t="s">
        <v>37</v>
      </c>
      <c r="G168" s="7" t="s">
        <v>96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95">
        <f>J168</f>
        <v>0</v>
      </c>
      <c r="N168" s="8">
        <f>H168-I168</f>
        <v>0</v>
      </c>
      <c r="O168" s="8">
        <f>I168-J168</f>
        <v>0</v>
      </c>
      <c r="P168" s="96"/>
    </row>
    <row r="169" spans="1:16" s="97" customFormat="1" ht="22.5" customHeight="1" hidden="1">
      <c r="A169" s="5" t="s">
        <v>36</v>
      </c>
      <c r="B169" s="6">
        <v>951</v>
      </c>
      <c r="C169" s="7" t="s">
        <v>87</v>
      </c>
      <c r="D169" s="7" t="s">
        <v>98</v>
      </c>
      <c r="E169" s="7" t="s">
        <v>24</v>
      </c>
      <c r="F169" s="7">
        <v>226</v>
      </c>
      <c r="G169" s="7">
        <v>32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95">
        <f>J169</f>
        <v>0</v>
      </c>
      <c r="N169" s="8">
        <f>H169-I169</f>
        <v>0</v>
      </c>
      <c r="O169" s="8">
        <f>I169-J169</f>
        <v>0</v>
      </c>
      <c r="P169" s="96"/>
    </row>
    <row r="170" spans="1:256" s="79" customFormat="1" ht="30.75" customHeight="1" hidden="1">
      <c r="A170" s="1" t="s">
        <v>99</v>
      </c>
      <c r="B170" s="2">
        <v>951</v>
      </c>
      <c r="C170" s="3" t="s">
        <v>87</v>
      </c>
      <c r="D170" s="3" t="s">
        <v>100</v>
      </c>
      <c r="E170" s="3" t="s">
        <v>6</v>
      </c>
      <c r="F170" s="3" t="s">
        <v>6</v>
      </c>
      <c r="G170" s="3" t="s">
        <v>6</v>
      </c>
      <c r="H170" s="4">
        <f>H171</f>
        <v>0</v>
      </c>
      <c r="I170" s="4">
        <f aca="true" t="shared" si="80" ref="I170:O170">I171</f>
        <v>0</v>
      </c>
      <c r="J170" s="4">
        <f t="shared" si="80"/>
        <v>0</v>
      </c>
      <c r="K170" s="4">
        <f t="shared" si="80"/>
        <v>0</v>
      </c>
      <c r="L170" s="4">
        <f t="shared" si="80"/>
        <v>0</v>
      </c>
      <c r="M170" s="30">
        <f t="shared" si="80"/>
        <v>0</v>
      </c>
      <c r="N170" s="4">
        <f t="shared" si="80"/>
        <v>0</v>
      </c>
      <c r="O170" s="4">
        <f t="shared" si="80"/>
        <v>0</v>
      </c>
      <c r="P170" s="99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  <c r="DB170" s="100"/>
      <c r="DC170" s="100"/>
      <c r="DD170" s="100"/>
      <c r="DE170" s="100"/>
      <c r="DF170" s="100"/>
      <c r="DG170" s="100"/>
      <c r="DH170" s="100"/>
      <c r="DI170" s="100"/>
      <c r="DJ170" s="100"/>
      <c r="DK170" s="100"/>
      <c r="DL170" s="100"/>
      <c r="DM170" s="100"/>
      <c r="DN170" s="100"/>
      <c r="DO170" s="100"/>
      <c r="DP170" s="100"/>
      <c r="DQ170" s="100"/>
      <c r="DR170" s="100"/>
      <c r="DS170" s="100"/>
      <c r="DT170" s="100"/>
      <c r="DU170" s="100"/>
      <c r="DV170" s="100"/>
      <c r="DW170" s="100"/>
      <c r="DX170" s="100"/>
      <c r="DY170" s="100"/>
      <c r="DZ170" s="100"/>
      <c r="EA170" s="100"/>
      <c r="EB170" s="100"/>
      <c r="EC170" s="100"/>
      <c r="ED170" s="100"/>
      <c r="EE170" s="100"/>
      <c r="EF170" s="100"/>
      <c r="EG170" s="100"/>
      <c r="EH170" s="100"/>
      <c r="EI170" s="100"/>
      <c r="EJ170" s="100"/>
      <c r="EK170" s="100"/>
      <c r="EL170" s="100"/>
      <c r="EM170" s="100"/>
      <c r="EN170" s="100"/>
      <c r="EO170" s="100"/>
      <c r="EP170" s="100"/>
      <c r="EQ170" s="100"/>
      <c r="ER170" s="100"/>
      <c r="ES170" s="100"/>
      <c r="ET170" s="100"/>
      <c r="EU170" s="100"/>
      <c r="EV170" s="100"/>
      <c r="EW170" s="100"/>
      <c r="EX170" s="100"/>
      <c r="EY170" s="100"/>
      <c r="EZ170" s="100"/>
      <c r="FA170" s="100"/>
      <c r="FB170" s="100"/>
      <c r="FC170" s="100"/>
      <c r="FD170" s="100"/>
      <c r="FE170" s="100"/>
      <c r="FF170" s="100"/>
      <c r="FG170" s="100"/>
      <c r="FH170" s="100"/>
      <c r="FI170" s="100"/>
      <c r="FJ170" s="100"/>
      <c r="FK170" s="100"/>
      <c r="FL170" s="100"/>
      <c r="FM170" s="100"/>
      <c r="FN170" s="100"/>
      <c r="FO170" s="100"/>
      <c r="FP170" s="100"/>
      <c r="FQ170" s="100"/>
      <c r="FR170" s="100"/>
      <c r="FS170" s="100"/>
      <c r="FT170" s="100"/>
      <c r="FU170" s="100"/>
      <c r="FV170" s="100"/>
      <c r="FW170" s="100"/>
      <c r="FX170" s="100"/>
      <c r="FY170" s="100"/>
      <c r="FZ170" s="100"/>
      <c r="GA170" s="100"/>
      <c r="GB170" s="100"/>
      <c r="GC170" s="100"/>
      <c r="GD170" s="100"/>
      <c r="GE170" s="100"/>
      <c r="GF170" s="100"/>
      <c r="GG170" s="100"/>
      <c r="GH170" s="100"/>
      <c r="GI170" s="100"/>
      <c r="GJ170" s="100"/>
      <c r="GK170" s="100"/>
      <c r="GL170" s="100"/>
      <c r="GM170" s="100"/>
      <c r="GN170" s="100"/>
      <c r="GO170" s="100"/>
      <c r="GP170" s="100"/>
      <c r="GQ170" s="100"/>
      <c r="GR170" s="100"/>
      <c r="GS170" s="100"/>
      <c r="GT170" s="100"/>
      <c r="GU170" s="100"/>
      <c r="GV170" s="100"/>
      <c r="GW170" s="100"/>
      <c r="GX170" s="100"/>
      <c r="GY170" s="100"/>
      <c r="GZ170" s="100"/>
      <c r="HA170" s="100"/>
      <c r="HB170" s="100"/>
      <c r="HC170" s="100"/>
      <c r="HD170" s="100"/>
      <c r="HE170" s="100"/>
      <c r="HF170" s="100"/>
      <c r="HG170" s="100"/>
      <c r="HH170" s="100"/>
      <c r="HI170" s="100"/>
      <c r="HJ170" s="100"/>
      <c r="HK170" s="100"/>
      <c r="HL170" s="100"/>
      <c r="HM170" s="100"/>
      <c r="HN170" s="100"/>
      <c r="HO170" s="100"/>
      <c r="HP170" s="100"/>
      <c r="HQ170" s="100"/>
      <c r="HR170" s="100"/>
      <c r="HS170" s="100"/>
      <c r="HT170" s="100"/>
      <c r="HU170" s="100"/>
      <c r="HV170" s="100"/>
      <c r="HW170" s="100"/>
      <c r="HX170" s="100"/>
      <c r="HY170" s="100"/>
      <c r="HZ170" s="100"/>
      <c r="IA170" s="100"/>
      <c r="IB170" s="100"/>
      <c r="IC170" s="100"/>
      <c r="ID170" s="100"/>
      <c r="IE170" s="100"/>
      <c r="IF170" s="100"/>
      <c r="IG170" s="100"/>
      <c r="IH170" s="100"/>
      <c r="II170" s="100"/>
      <c r="IJ170" s="100"/>
      <c r="IK170" s="100"/>
      <c r="IL170" s="100"/>
      <c r="IM170" s="100"/>
      <c r="IN170" s="100"/>
      <c r="IO170" s="100"/>
      <c r="IP170" s="100"/>
      <c r="IQ170" s="100"/>
      <c r="IR170" s="100"/>
      <c r="IS170" s="100"/>
      <c r="IT170" s="100"/>
      <c r="IU170" s="100"/>
      <c r="IV170" s="100"/>
    </row>
    <row r="171" spans="1:16" s="97" customFormat="1" ht="18.75" customHeight="1" hidden="1">
      <c r="A171" s="5" t="s">
        <v>22</v>
      </c>
      <c r="B171" s="6">
        <v>951</v>
      </c>
      <c r="C171" s="7" t="s">
        <v>87</v>
      </c>
      <c r="D171" s="7" t="s">
        <v>100</v>
      </c>
      <c r="E171" s="7" t="s">
        <v>24</v>
      </c>
      <c r="F171" s="7" t="s">
        <v>23</v>
      </c>
      <c r="G171" s="7" t="s">
        <v>6</v>
      </c>
      <c r="H171" s="8">
        <f>H172</f>
        <v>0</v>
      </c>
      <c r="I171" s="8">
        <f aca="true" t="shared" si="81" ref="I171:O171">I172</f>
        <v>0</v>
      </c>
      <c r="J171" s="8">
        <f t="shared" si="81"/>
        <v>0</v>
      </c>
      <c r="K171" s="8">
        <f t="shared" si="81"/>
        <v>0</v>
      </c>
      <c r="L171" s="8">
        <f t="shared" si="81"/>
        <v>0</v>
      </c>
      <c r="M171" s="31">
        <f t="shared" si="81"/>
        <v>0</v>
      </c>
      <c r="N171" s="8">
        <f t="shared" si="81"/>
        <v>0</v>
      </c>
      <c r="O171" s="8">
        <f t="shared" si="81"/>
        <v>0</v>
      </c>
      <c r="P171" s="96"/>
    </row>
    <row r="172" spans="1:16" s="97" customFormat="1" ht="17.25" customHeight="1" hidden="1">
      <c r="A172" s="5" t="s">
        <v>25</v>
      </c>
      <c r="B172" s="6">
        <v>951</v>
      </c>
      <c r="C172" s="7" t="s">
        <v>87</v>
      </c>
      <c r="D172" s="7" t="s">
        <v>100</v>
      </c>
      <c r="E172" s="7" t="s">
        <v>24</v>
      </c>
      <c r="F172" s="7" t="s">
        <v>26</v>
      </c>
      <c r="G172" s="7" t="s">
        <v>14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95">
        <f>J172</f>
        <v>0</v>
      </c>
      <c r="N172" s="8">
        <f>H172-I172</f>
        <v>0</v>
      </c>
      <c r="O172" s="8">
        <f>I172-J172</f>
        <v>0</v>
      </c>
      <c r="P172" s="96"/>
    </row>
    <row r="173" spans="1:256" s="79" customFormat="1" ht="69" customHeight="1" hidden="1">
      <c r="A173" s="1" t="s">
        <v>101</v>
      </c>
      <c r="B173" s="2">
        <v>951</v>
      </c>
      <c r="C173" s="3" t="s">
        <v>103</v>
      </c>
      <c r="D173" s="3" t="s">
        <v>102</v>
      </c>
      <c r="E173" s="3" t="s">
        <v>6</v>
      </c>
      <c r="F173" s="3" t="s">
        <v>6</v>
      </c>
      <c r="G173" s="3" t="s">
        <v>6</v>
      </c>
      <c r="H173" s="4">
        <f>H174</f>
        <v>0</v>
      </c>
      <c r="I173" s="4">
        <f aca="true" t="shared" si="82" ref="I173:O173">I174</f>
        <v>0</v>
      </c>
      <c r="J173" s="4">
        <v>0</v>
      </c>
      <c r="K173" s="4">
        <f t="shared" si="82"/>
        <v>0</v>
      </c>
      <c r="L173" s="4">
        <f t="shared" si="82"/>
        <v>0</v>
      </c>
      <c r="M173" s="30">
        <f t="shared" si="82"/>
        <v>0</v>
      </c>
      <c r="N173" s="4">
        <f t="shared" si="82"/>
        <v>0</v>
      </c>
      <c r="O173" s="4">
        <f t="shared" si="82"/>
        <v>0</v>
      </c>
      <c r="P173" s="99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100"/>
      <c r="DO173" s="100"/>
      <c r="DP173" s="100"/>
      <c r="DQ173" s="100"/>
      <c r="DR173" s="100"/>
      <c r="DS173" s="100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100"/>
      <c r="ED173" s="100"/>
      <c r="EE173" s="100"/>
      <c r="EF173" s="100"/>
      <c r="EG173" s="100"/>
      <c r="EH173" s="100"/>
      <c r="EI173" s="100"/>
      <c r="EJ173" s="100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  <c r="EU173" s="100"/>
      <c r="EV173" s="100"/>
      <c r="EW173" s="100"/>
      <c r="EX173" s="100"/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00"/>
      <c r="FI173" s="100"/>
      <c r="FJ173" s="100"/>
      <c r="FK173" s="100"/>
      <c r="FL173" s="100"/>
      <c r="FM173" s="100"/>
      <c r="FN173" s="100"/>
      <c r="FO173" s="100"/>
      <c r="FP173" s="100"/>
      <c r="FQ173" s="100"/>
      <c r="FR173" s="100"/>
      <c r="FS173" s="100"/>
      <c r="FT173" s="100"/>
      <c r="FU173" s="100"/>
      <c r="FV173" s="100"/>
      <c r="FW173" s="100"/>
      <c r="FX173" s="100"/>
      <c r="FY173" s="100"/>
      <c r="FZ173" s="100"/>
      <c r="GA173" s="100"/>
      <c r="GB173" s="100"/>
      <c r="GC173" s="100"/>
      <c r="GD173" s="100"/>
      <c r="GE173" s="100"/>
      <c r="GF173" s="100"/>
      <c r="GG173" s="100"/>
      <c r="GH173" s="100"/>
      <c r="GI173" s="100"/>
      <c r="GJ173" s="100"/>
      <c r="GK173" s="100"/>
      <c r="GL173" s="100"/>
      <c r="GM173" s="100"/>
      <c r="GN173" s="100"/>
      <c r="GO173" s="100"/>
      <c r="GP173" s="100"/>
      <c r="GQ173" s="100"/>
      <c r="GR173" s="100"/>
      <c r="GS173" s="100"/>
      <c r="GT173" s="100"/>
      <c r="GU173" s="100"/>
      <c r="GV173" s="100"/>
      <c r="GW173" s="100"/>
      <c r="GX173" s="100"/>
      <c r="GY173" s="100"/>
      <c r="GZ173" s="100"/>
      <c r="HA173" s="100"/>
      <c r="HB173" s="100"/>
      <c r="HC173" s="100"/>
      <c r="HD173" s="100"/>
      <c r="HE173" s="100"/>
      <c r="HF173" s="100"/>
      <c r="HG173" s="100"/>
      <c r="HH173" s="100"/>
      <c r="HI173" s="100"/>
      <c r="HJ173" s="100"/>
      <c r="HK173" s="100"/>
      <c r="HL173" s="100"/>
      <c r="HM173" s="100"/>
      <c r="HN173" s="100"/>
      <c r="HO173" s="100"/>
      <c r="HP173" s="100"/>
      <c r="HQ173" s="100"/>
      <c r="HR173" s="100"/>
      <c r="HS173" s="100"/>
      <c r="HT173" s="100"/>
      <c r="HU173" s="100"/>
      <c r="HV173" s="100"/>
      <c r="HW173" s="100"/>
      <c r="HX173" s="100"/>
      <c r="HY173" s="100"/>
      <c r="HZ173" s="100"/>
      <c r="IA173" s="100"/>
      <c r="IB173" s="100"/>
      <c r="IC173" s="100"/>
      <c r="ID173" s="100"/>
      <c r="IE173" s="100"/>
      <c r="IF173" s="100"/>
      <c r="IG173" s="100"/>
      <c r="IH173" s="100"/>
      <c r="II173" s="100"/>
      <c r="IJ173" s="100"/>
      <c r="IK173" s="100"/>
      <c r="IL173" s="100"/>
      <c r="IM173" s="100"/>
      <c r="IN173" s="100"/>
      <c r="IO173" s="100"/>
      <c r="IP173" s="100"/>
      <c r="IQ173" s="100"/>
      <c r="IR173" s="100"/>
      <c r="IS173" s="100"/>
      <c r="IT173" s="100"/>
      <c r="IU173" s="100"/>
      <c r="IV173" s="100"/>
    </row>
    <row r="174" spans="1:16" s="97" customFormat="1" ht="24.75" customHeight="1" hidden="1">
      <c r="A174" s="5" t="s">
        <v>73</v>
      </c>
      <c r="B174" s="6">
        <v>951</v>
      </c>
      <c r="C174" s="7" t="s">
        <v>103</v>
      </c>
      <c r="D174" s="7" t="s">
        <v>102</v>
      </c>
      <c r="E174" s="7" t="s">
        <v>104</v>
      </c>
      <c r="F174" s="7" t="s">
        <v>74</v>
      </c>
      <c r="G174" s="7" t="s">
        <v>6</v>
      </c>
      <c r="H174" s="8">
        <f>H175</f>
        <v>0</v>
      </c>
      <c r="I174" s="8">
        <f aca="true" t="shared" si="83" ref="I174:O174">I175</f>
        <v>0</v>
      </c>
      <c r="J174" s="8">
        <f t="shared" si="83"/>
        <v>0</v>
      </c>
      <c r="K174" s="8">
        <f t="shared" si="83"/>
        <v>0</v>
      </c>
      <c r="L174" s="8">
        <f t="shared" si="83"/>
        <v>0</v>
      </c>
      <c r="M174" s="31">
        <f t="shared" si="83"/>
        <v>0</v>
      </c>
      <c r="N174" s="8">
        <f t="shared" si="83"/>
        <v>0</v>
      </c>
      <c r="O174" s="8">
        <f t="shared" si="83"/>
        <v>0</v>
      </c>
      <c r="P174" s="96"/>
    </row>
    <row r="175" spans="1:16" s="97" customFormat="1" ht="35.25" customHeight="1" hidden="1">
      <c r="A175" s="5" t="s">
        <v>76</v>
      </c>
      <c r="B175" s="6">
        <v>951</v>
      </c>
      <c r="C175" s="7" t="s">
        <v>103</v>
      </c>
      <c r="D175" s="7" t="s">
        <v>102</v>
      </c>
      <c r="E175" s="7" t="s">
        <v>104</v>
      </c>
      <c r="F175" s="7" t="s">
        <v>77</v>
      </c>
      <c r="G175" s="7" t="s">
        <v>14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95">
        <f>J175</f>
        <v>0</v>
      </c>
      <c r="N175" s="8">
        <f>H175-I175</f>
        <v>0</v>
      </c>
      <c r="O175" s="8">
        <f>I175-J175</f>
        <v>0</v>
      </c>
      <c r="P175" s="96"/>
    </row>
    <row r="176" spans="1:16" s="97" customFormat="1" ht="27.75" customHeight="1">
      <c r="A176" s="5" t="s">
        <v>105</v>
      </c>
      <c r="B176" s="2">
        <v>951</v>
      </c>
      <c r="C176" s="3" t="s">
        <v>103</v>
      </c>
      <c r="D176" s="3" t="s">
        <v>189</v>
      </c>
      <c r="E176" s="7" t="s">
        <v>6</v>
      </c>
      <c r="F176" s="7" t="s">
        <v>6</v>
      </c>
      <c r="G176" s="7" t="s">
        <v>6</v>
      </c>
      <c r="H176" s="4">
        <f>H177</f>
        <v>2944700</v>
      </c>
      <c r="I176" s="4">
        <f aca="true" t="shared" si="84" ref="I176:O176">I177</f>
        <v>1023600</v>
      </c>
      <c r="J176" s="4">
        <f t="shared" si="84"/>
        <v>1023600</v>
      </c>
      <c r="K176" s="4">
        <f t="shared" si="84"/>
        <v>0</v>
      </c>
      <c r="L176" s="4">
        <f t="shared" si="84"/>
        <v>0</v>
      </c>
      <c r="M176" s="30">
        <f t="shared" si="84"/>
        <v>1023600</v>
      </c>
      <c r="N176" s="4">
        <f t="shared" si="84"/>
        <v>1921100</v>
      </c>
      <c r="O176" s="4">
        <f t="shared" si="84"/>
        <v>0</v>
      </c>
      <c r="P176" s="96"/>
    </row>
    <row r="177" spans="1:16" s="97" customFormat="1" ht="24.75" customHeight="1">
      <c r="A177" s="5" t="s">
        <v>73</v>
      </c>
      <c r="B177" s="6">
        <v>951</v>
      </c>
      <c r="C177" s="7" t="s">
        <v>103</v>
      </c>
      <c r="D177" s="7" t="s">
        <v>189</v>
      </c>
      <c r="E177" s="7" t="s">
        <v>104</v>
      </c>
      <c r="F177" s="7" t="s">
        <v>74</v>
      </c>
      <c r="G177" s="7" t="s">
        <v>6</v>
      </c>
      <c r="H177" s="8">
        <f>H178</f>
        <v>2944700</v>
      </c>
      <c r="I177" s="8">
        <f aca="true" t="shared" si="85" ref="I177:O177">I178</f>
        <v>1023600</v>
      </c>
      <c r="J177" s="8">
        <f t="shared" si="85"/>
        <v>1023600</v>
      </c>
      <c r="K177" s="8">
        <f t="shared" si="85"/>
        <v>0</v>
      </c>
      <c r="L177" s="8">
        <f t="shared" si="85"/>
        <v>0</v>
      </c>
      <c r="M177" s="31">
        <f t="shared" si="85"/>
        <v>1023600</v>
      </c>
      <c r="N177" s="8">
        <f t="shared" si="85"/>
        <v>1921100</v>
      </c>
      <c r="O177" s="8">
        <f t="shared" si="85"/>
        <v>0</v>
      </c>
      <c r="P177" s="96"/>
    </row>
    <row r="178" spans="1:16" s="97" customFormat="1" ht="30" customHeight="1">
      <c r="A178" s="5" t="s">
        <v>76</v>
      </c>
      <c r="B178" s="6">
        <v>951</v>
      </c>
      <c r="C178" s="7" t="s">
        <v>103</v>
      </c>
      <c r="D178" s="7" t="s">
        <v>189</v>
      </c>
      <c r="E178" s="7" t="s">
        <v>104</v>
      </c>
      <c r="F178" s="7" t="s">
        <v>77</v>
      </c>
      <c r="G178" s="7" t="s">
        <v>14</v>
      </c>
      <c r="H178" s="8">
        <v>2944700</v>
      </c>
      <c r="I178" s="8">
        <v>1023600</v>
      </c>
      <c r="J178" s="8">
        <v>1023600</v>
      </c>
      <c r="K178" s="8">
        <v>0</v>
      </c>
      <c r="L178" s="8">
        <v>0</v>
      </c>
      <c r="M178" s="95">
        <f>J178</f>
        <v>1023600</v>
      </c>
      <c r="N178" s="8">
        <f>H178-I178</f>
        <v>1921100</v>
      </c>
      <c r="O178" s="8">
        <f>I178-J178</f>
        <v>0</v>
      </c>
      <c r="P178" s="96"/>
    </row>
    <row r="179" spans="1:256" s="79" customFormat="1" ht="27.75" customHeight="1">
      <c r="A179" s="1" t="s">
        <v>106</v>
      </c>
      <c r="B179" s="2">
        <v>951</v>
      </c>
      <c r="C179" s="3" t="s">
        <v>103</v>
      </c>
      <c r="D179" s="3" t="s">
        <v>190</v>
      </c>
      <c r="E179" s="3" t="s">
        <v>6</v>
      </c>
      <c r="F179" s="3" t="s">
        <v>6</v>
      </c>
      <c r="G179" s="3" t="s">
        <v>6</v>
      </c>
      <c r="H179" s="4">
        <f>H180</f>
        <v>251200</v>
      </c>
      <c r="I179" s="4">
        <f aca="true" t="shared" si="86" ref="I179:O179">I180</f>
        <v>60650</v>
      </c>
      <c r="J179" s="4">
        <f t="shared" si="86"/>
        <v>60650</v>
      </c>
      <c r="K179" s="4">
        <f t="shared" si="86"/>
        <v>0</v>
      </c>
      <c r="L179" s="4">
        <f t="shared" si="86"/>
        <v>0</v>
      </c>
      <c r="M179" s="30">
        <f t="shared" si="86"/>
        <v>60650</v>
      </c>
      <c r="N179" s="4">
        <f t="shared" si="86"/>
        <v>190550</v>
      </c>
      <c r="O179" s="4">
        <f t="shared" si="86"/>
        <v>0</v>
      </c>
      <c r="P179" s="99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  <c r="EU179" s="100"/>
      <c r="EV179" s="100"/>
      <c r="EW179" s="100"/>
      <c r="EX179" s="100"/>
      <c r="EY179" s="100"/>
      <c r="EZ179" s="100"/>
      <c r="FA179" s="100"/>
      <c r="FB179" s="100"/>
      <c r="FC179" s="100"/>
      <c r="FD179" s="100"/>
      <c r="FE179" s="100"/>
      <c r="FF179" s="100"/>
      <c r="FG179" s="100"/>
      <c r="FH179" s="100"/>
      <c r="FI179" s="100"/>
      <c r="FJ179" s="100"/>
      <c r="FK179" s="100"/>
      <c r="FL179" s="100"/>
      <c r="FM179" s="100"/>
      <c r="FN179" s="100"/>
      <c r="FO179" s="100"/>
      <c r="FP179" s="100"/>
      <c r="FQ179" s="100"/>
      <c r="FR179" s="100"/>
      <c r="FS179" s="100"/>
      <c r="FT179" s="100"/>
      <c r="FU179" s="100"/>
      <c r="FV179" s="100"/>
      <c r="FW179" s="100"/>
      <c r="FX179" s="100"/>
      <c r="FY179" s="100"/>
      <c r="FZ179" s="100"/>
      <c r="GA179" s="100"/>
      <c r="GB179" s="100"/>
      <c r="GC179" s="100"/>
      <c r="GD179" s="100"/>
      <c r="GE179" s="100"/>
      <c r="GF179" s="100"/>
      <c r="GG179" s="100"/>
      <c r="GH179" s="100"/>
      <c r="GI179" s="100"/>
      <c r="GJ179" s="100"/>
      <c r="GK179" s="100"/>
      <c r="GL179" s="100"/>
      <c r="GM179" s="100"/>
      <c r="GN179" s="100"/>
      <c r="GO179" s="100"/>
      <c r="GP179" s="100"/>
      <c r="GQ179" s="100"/>
      <c r="GR179" s="100"/>
      <c r="GS179" s="100"/>
      <c r="GT179" s="100"/>
      <c r="GU179" s="100"/>
      <c r="GV179" s="100"/>
      <c r="GW179" s="100"/>
      <c r="GX179" s="100"/>
      <c r="GY179" s="100"/>
      <c r="GZ179" s="100"/>
      <c r="HA179" s="100"/>
      <c r="HB179" s="100"/>
      <c r="HC179" s="100"/>
      <c r="HD179" s="100"/>
      <c r="HE179" s="100"/>
      <c r="HF179" s="100"/>
      <c r="HG179" s="100"/>
      <c r="HH179" s="100"/>
      <c r="HI179" s="100"/>
      <c r="HJ179" s="100"/>
      <c r="HK179" s="100"/>
      <c r="HL179" s="100"/>
      <c r="HM179" s="100"/>
      <c r="HN179" s="100"/>
      <c r="HO179" s="100"/>
      <c r="HP179" s="100"/>
      <c r="HQ179" s="100"/>
      <c r="HR179" s="100"/>
      <c r="HS179" s="100"/>
      <c r="HT179" s="100"/>
      <c r="HU179" s="100"/>
      <c r="HV179" s="100"/>
      <c r="HW179" s="100"/>
      <c r="HX179" s="100"/>
      <c r="HY179" s="100"/>
      <c r="HZ179" s="100"/>
      <c r="IA179" s="100"/>
      <c r="IB179" s="100"/>
      <c r="IC179" s="100"/>
      <c r="ID179" s="100"/>
      <c r="IE179" s="100"/>
      <c r="IF179" s="100"/>
      <c r="IG179" s="100"/>
      <c r="IH179" s="100"/>
      <c r="II179" s="100"/>
      <c r="IJ179" s="100"/>
      <c r="IK179" s="100"/>
      <c r="IL179" s="100"/>
      <c r="IM179" s="100"/>
      <c r="IN179" s="100"/>
      <c r="IO179" s="100"/>
      <c r="IP179" s="100"/>
      <c r="IQ179" s="100"/>
      <c r="IR179" s="100"/>
      <c r="IS179" s="100"/>
      <c r="IT179" s="100"/>
      <c r="IU179" s="100"/>
      <c r="IV179" s="100"/>
    </row>
    <row r="180" spans="1:16" s="97" customFormat="1" ht="22.5" customHeight="1">
      <c r="A180" s="5" t="s">
        <v>73</v>
      </c>
      <c r="B180" s="6">
        <v>951</v>
      </c>
      <c r="C180" s="7" t="s">
        <v>103</v>
      </c>
      <c r="D180" s="7" t="s">
        <v>190</v>
      </c>
      <c r="E180" s="7" t="s">
        <v>104</v>
      </c>
      <c r="F180" s="7" t="s">
        <v>74</v>
      </c>
      <c r="G180" s="7" t="s">
        <v>6</v>
      </c>
      <c r="H180" s="8">
        <f>H181</f>
        <v>251200</v>
      </c>
      <c r="I180" s="8">
        <f aca="true" t="shared" si="87" ref="I180:O180">I181</f>
        <v>60650</v>
      </c>
      <c r="J180" s="8">
        <f t="shared" si="87"/>
        <v>60650</v>
      </c>
      <c r="K180" s="8">
        <f t="shared" si="87"/>
        <v>0</v>
      </c>
      <c r="L180" s="8">
        <f t="shared" si="87"/>
        <v>0</v>
      </c>
      <c r="M180" s="31">
        <f t="shared" si="87"/>
        <v>60650</v>
      </c>
      <c r="N180" s="8">
        <f t="shared" si="87"/>
        <v>190550</v>
      </c>
      <c r="O180" s="8">
        <f t="shared" si="87"/>
        <v>0</v>
      </c>
      <c r="P180" s="96"/>
    </row>
    <row r="181" spans="1:16" s="97" customFormat="1" ht="29.25" customHeight="1">
      <c r="A181" s="5" t="s">
        <v>76</v>
      </c>
      <c r="B181" s="6">
        <v>951</v>
      </c>
      <c r="C181" s="7" t="s">
        <v>103</v>
      </c>
      <c r="D181" s="7" t="s">
        <v>190</v>
      </c>
      <c r="E181" s="7" t="s">
        <v>104</v>
      </c>
      <c r="F181" s="7" t="s">
        <v>77</v>
      </c>
      <c r="G181" s="7" t="s">
        <v>14</v>
      </c>
      <c r="H181" s="8">
        <v>251200</v>
      </c>
      <c r="I181" s="8">
        <v>60650</v>
      </c>
      <c r="J181" s="8">
        <v>60650</v>
      </c>
      <c r="K181" s="8">
        <v>0</v>
      </c>
      <c r="L181" s="8">
        <v>0</v>
      </c>
      <c r="M181" s="95">
        <f aca="true" t="shared" si="88" ref="M181:M189">J181</f>
        <v>60650</v>
      </c>
      <c r="N181" s="8">
        <f aca="true" t="shared" si="89" ref="N181:N189">H181-I181</f>
        <v>190550</v>
      </c>
      <c r="O181" s="8">
        <f aca="true" t="shared" si="90" ref="O181:O189">I181-J181</f>
        <v>0</v>
      </c>
      <c r="P181" s="96"/>
    </row>
    <row r="182" spans="1:256" s="79" customFormat="1" ht="60.75" customHeight="1" hidden="1">
      <c r="A182" s="1" t="s">
        <v>107</v>
      </c>
      <c r="B182" s="2">
        <v>951</v>
      </c>
      <c r="C182" s="3" t="s">
        <v>109</v>
      </c>
      <c r="D182" s="3" t="s">
        <v>108</v>
      </c>
      <c r="E182" s="3" t="s">
        <v>6</v>
      </c>
      <c r="F182" s="3" t="s">
        <v>6</v>
      </c>
      <c r="G182" s="3" t="s">
        <v>6</v>
      </c>
      <c r="H182" s="4">
        <f>H183</f>
        <v>0</v>
      </c>
      <c r="I182" s="4">
        <f aca="true" t="shared" si="91" ref="I182:O182">I183</f>
        <v>0</v>
      </c>
      <c r="J182" s="4">
        <f t="shared" si="91"/>
        <v>0</v>
      </c>
      <c r="K182" s="4">
        <f t="shared" si="91"/>
        <v>0</v>
      </c>
      <c r="L182" s="4">
        <f t="shared" si="91"/>
        <v>0</v>
      </c>
      <c r="M182" s="30">
        <f t="shared" si="91"/>
        <v>0</v>
      </c>
      <c r="N182" s="4">
        <f t="shared" si="91"/>
        <v>0</v>
      </c>
      <c r="O182" s="4">
        <f t="shared" si="91"/>
        <v>0</v>
      </c>
      <c r="P182" s="99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  <c r="GT182" s="100"/>
      <c r="GU182" s="100"/>
      <c r="GV182" s="100"/>
      <c r="GW182" s="100"/>
      <c r="GX182" s="100"/>
      <c r="GY182" s="100"/>
      <c r="GZ182" s="100"/>
      <c r="HA182" s="100"/>
      <c r="HB182" s="100"/>
      <c r="HC182" s="100"/>
      <c r="HD182" s="100"/>
      <c r="HE182" s="100"/>
      <c r="HF182" s="100"/>
      <c r="HG182" s="100"/>
      <c r="HH182" s="100"/>
      <c r="HI182" s="100"/>
      <c r="HJ182" s="100"/>
      <c r="HK182" s="100"/>
      <c r="HL182" s="100"/>
      <c r="HM182" s="100"/>
      <c r="HN182" s="100"/>
      <c r="HO182" s="100"/>
      <c r="HP182" s="100"/>
      <c r="HQ182" s="100"/>
      <c r="HR182" s="100"/>
      <c r="HS182" s="100"/>
      <c r="HT182" s="100"/>
      <c r="HU182" s="100"/>
      <c r="HV182" s="100"/>
      <c r="HW182" s="100"/>
      <c r="HX182" s="100"/>
      <c r="HY182" s="100"/>
      <c r="HZ182" s="100"/>
      <c r="IA182" s="100"/>
      <c r="IB182" s="100"/>
      <c r="IC182" s="100"/>
      <c r="ID182" s="100"/>
      <c r="IE182" s="100"/>
      <c r="IF182" s="100"/>
      <c r="IG182" s="100"/>
      <c r="IH182" s="100"/>
      <c r="II182" s="100"/>
      <c r="IJ182" s="100"/>
      <c r="IK182" s="100"/>
      <c r="IL182" s="100"/>
      <c r="IM182" s="100"/>
      <c r="IN182" s="100"/>
      <c r="IO182" s="100"/>
      <c r="IP182" s="100"/>
      <c r="IQ182" s="100"/>
      <c r="IR182" s="100"/>
      <c r="IS182" s="100"/>
      <c r="IT182" s="100"/>
      <c r="IU182" s="100"/>
      <c r="IV182" s="100"/>
    </row>
    <row r="183" spans="1:16" s="97" customFormat="1" ht="17.25" customHeight="1" hidden="1">
      <c r="A183" s="5" t="s">
        <v>110</v>
      </c>
      <c r="B183" s="6">
        <v>951</v>
      </c>
      <c r="C183" s="7" t="s">
        <v>109</v>
      </c>
      <c r="D183" s="7" t="s">
        <v>108</v>
      </c>
      <c r="E183" s="7" t="s">
        <v>112</v>
      </c>
      <c r="F183" s="7" t="s">
        <v>111</v>
      </c>
      <c r="G183" s="7" t="s">
        <v>6</v>
      </c>
      <c r="H183" s="8">
        <f>H184</f>
        <v>0</v>
      </c>
      <c r="I183" s="8">
        <f aca="true" t="shared" si="92" ref="I183:O183">I184</f>
        <v>0</v>
      </c>
      <c r="J183" s="8">
        <f t="shared" si="92"/>
        <v>0</v>
      </c>
      <c r="K183" s="8">
        <f t="shared" si="92"/>
        <v>0</v>
      </c>
      <c r="L183" s="8">
        <f t="shared" si="92"/>
        <v>0</v>
      </c>
      <c r="M183" s="31">
        <f t="shared" si="92"/>
        <v>0</v>
      </c>
      <c r="N183" s="8">
        <f t="shared" si="92"/>
        <v>0</v>
      </c>
      <c r="O183" s="8">
        <f t="shared" si="92"/>
        <v>0</v>
      </c>
      <c r="P183" s="96"/>
    </row>
    <row r="184" spans="1:16" s="97" customFormat="1" ht="31.5" customHeight="1" hidden="1">
      <c r="A184" s="5" t="s">
        <v>113</v>
      </c>
      <c r="B184" s="6">
        <v>951</v>
      </c>
      <c r="C184" s="7" t="s">
        <v>109</v>
      </c>
      <c r="D184" s="7" t="s">
        <v>108</v>
      </c>
      <c r="E184" s="7" t="s">
        <v>112</v>
      </c>
      <c r="F184" s="7" t="s">
        <v>114</v>
      </c>
      <c r="G184" s="7" t="s">
        <v>14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95">
        <f t="shared" si="88"/>
        <v>0</v>
      </c>
      <c r="N184" s="8">
        <f t="shared" si="89"/>
        <v>0</v>
      </c>
      <c r="O184" s="8">
        <f t="shared" si="90"/>
        <v>0</v>
      </c>
      <c r="P184" s="96"/>
    </row>
    <row r="185" spans="1:256" s="79" customFormat="1" ht="41.25" customHeight="1">
      <c r="A185" s="1" t="s">
        <v>115</v>
      </c>
      <c r="B185" s="2">
        <v>951</v>
      </c>
      <c r="C185" s="3" t="s">
        <v>116</v>
      </c>
      <c r="D185" s="3" t="s">
        <v>191</v>
      </c>
      <c r="E185" s="3" t="s">
        <v>6</v>
      </c>
      <c r="F185" s="3" t="s">
        <v>6</v>
      </c>
      <c r="G185" s="3" t="s">
        <v>6</v>
      </c>
      <c r="H185" s="4">
        <f>H186+H188</f>
        <v>3500</v>
      </c>
      <c r="I185" s="4">
        <v>0</v>
      </c>
      <c r="J185" s="4">
        <v>0</v>
      </c>
      <c r="K185" s="4">
        <v>0</v>
      </c>
      <c r="L185" s="4">
        <v>0</v>
      </c>
      <c r="M185" s="101">
        <f t="shared" si="88"/>
        <v>0</v>
      </c>
      <c r="N185" s="4">
        <f t="shared" si="89"/>
        <v>3500</v>
      </c>
      <c r="O185" s="4">
        <f t="shared" si="90"/>
        <v>0</v>
      </c>
      <c r="P185" s="99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  <c r="HX185" s="100"/>
      <c r="HY185" s="100"/>
      <c r="HZ185" s="100"/>
      <c r="IA185" s="100"/>
      <c r="IB185" s="100"/>
      <c r="IC185" s="100"/>
      <c r="ID185" s="100"/>
      <c r="IE185" s="100"/>
      <c r="IF185" s="100"/>
      <c r="IG185" s="100"/>
      <c r="IH185" s="100"/>
      <c r="II185" s="100"/>
      <c r="IJ185" s="100"/>
      <c r="IK185" s="100"/>
      <c r="IL185" s="100"/>
      <c r="IM185" s="100"/>
      <c r="IN185" s="100"/>
      <c r="IO185" s="100"/>
      <c r="IP185" s="100"/>
      <c r="IQ185" s="100"/>
      <c r="IR185" s="100"/>
      <c r="IS185" s="100"/>
      <c r="IT185" s="100"/>
      <c r="IU185" s="100"/>
      <c r="IV185" s="100"/>
    </row>
    <row r="186" spans="1:15" ht="25.5" customHeight="1" hidden="1">
      <c r="A186" s="5" t="s">
        <v>38</v>
      </c>
      <c r="B186" s="6">
        <v>951</v>
      </c>
      <c r="C186" s="7" t="s">
        <v>116</v>
      </c>
      <c r="D186" s="7" t="s">
        <v>191</v>
      </c>
      <c r="E186" s="7" t="s">
        <v>24</v>
      </c>
      <c r="F186" s="7" t="s">
        <v>39</v>
      </c>
      <c r="G186" s="7" t="s">
        <v>6</v>
      </c>
      <c r="H186" s="8">
        <f>H187</f>
        <v>0</v>
      </c>
      <c r="I186" s="8">
        <f aca="true" t="shared" si="93" ref="I186:O186">I187</f>
        <v>0</v>
      </c>
      <c r="J186" s="8">
        <f t="shared" si="93"/>
        <v>0</v>
      </c>
      <c r="K186" s="8">
        <f t="shared" si="93"/>
        <v>0</v>
      </c>
      <c r="L186" s="8">
        <f t="shared" si="93"/>
        <v>0</v>
      </c>
      <c r="M186" s="31">
        <f t="shared" si="93"/>
        <v>0</v>
      </c>
      <c r="N186" s="8">
        <f t="shared" si="93"/>
        <v>0</v>
      </c>
      <c r="O186" s="8">
        <f t="shared" si="93"/>
        <v>0</v>
      </c>
    </row>
    <row r="187" spans="1:15" ht="23.25" customHeight="1" hidden="1">
      <c r="A187" s="5" t="s">
        <v>38</v>
      </c>
      <c r="B187" s="6">
        <v>951</v>
      </c>
      <c r="C187" s="7" t="s">
        <v>116</v>
      </c>
      <c r="D187" s="7" t="s">
        <v>191</v>
      </c>
      <c r="E187" s="7" t="s">
        <v>24</v>
      </c>
      <c r="F187" s="7" t="s">
        <v>39</v>
      </c>
      <c r="G187" s="7" t="s">
        <v>14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32">
        <f t="shared" si="88"/>
        <v>0</v>
      </c>
      <c r="N187" s="8">
        <f t="shared" si="89"/>
        <v>0</v>
      </c>
      <c r="O187" s="8">
        <f t="shared" si="90"/>
        <v>0</v>
      </c>
    </row>
    <row r="188" spans="1:15" ht="23.25" customHeight="1">
      <c r="A188" s="5" t="s">
        <v>29</v>
      </c>
      <c r="B188" s="6">
        <v>951</v>
      </c>
      <c r="C188" s="7" t="s">
        <v>116</v>
      </c>
      <c r="D188" s="7" t="s">
        <v>191</v>
      </c>
      <c r="E188" s="7" t="s">
        <v>24</v>
      </c>
      <c r="F188" s="7">
        <v>310</v>
      </c>
      <c r="G188" s="7" t="s">
        <v>6</v>
      </c>
      <c r="H188" s="8">
        <f>H189</f>
        <v>3500</v>
      </c>
      <c r="I188" s="8">
        <f aca="true" t="shared" si="94" ref="I188:O188">I189</f>
        <v>0</v>
      </c>
      <c r="J188" s="8">
        <f t="shared" si="94"/>
        <v>0</v>
      </c>
      <c r="K188" s="8">
        <f t="shared" si="94"/>
        <v>0</v>
      </c>
      <c r="L188" s="8">
        <f t="shared" si="94"/>
        <v>0</v>
      </c>
      <c r="M188" s="31">
        <f t="shared" si="94"/>
        <v>0</v>
      </c>
      <c r="N188" s="8">
        <f t="shared" si="94"/>
        <v>3500</v>
      </c>
      <c r="O188" s="8">
        <f t="shared" si="94"/>
        <v>0</v>
      </c>
    </row>
    <row r="189" spans="1:15" ht="25.5" customHeight="1">
      <c r="A189" s="5" t="s">
        <v>29</v>
      </c>
      <c r="B189" s="6">
        <v>951</v>
      </c>
      <c r="C189" s="7" t="s">
        <v>116</v>
      </c>
      <c r="D189" s="7" t="s">
        <v>191</v>
      </c>
      <c r="E189" s="7" t="s">
        <v>24</v>
      </c>
      <c r="F189" s="7">
        <v>310</v>
      </c>
      <c r="G189" s="7" t="s">
        <v>14</v>
      </c>
      <c r="H189" s="8">
        <v>3500</v>
      </c>
      <c r="I189" s="8">
        <v>0</v>
      </c>
      <c r="J189" s="8">
        <v>0</v>
      </c>
      <c r="K189" s="8">
        <v>0</v>
      </c>
      <c r="L189" s="8">
        <v>0</v>
      </c>
      <c r="M189" s="32">
        <f t="shared" si="88"/>
        <v>0</v>
      </c>
      <c r="N189" s="8">
        <f t="shared" si="89"/>
        <v>3500</v>
      </c>
      <c r="O189" s="8">
        <f t="shared" si="90"/>
        <v>0</v>
      </c>
    </row>
    <row r="190" spans="1:15" ht="18" customHeight="1">
      <c r="A190" s="5"/>
      <c r="B190" s="6"/>
      <c r="C190" s="7"/>
      <c r="D190" s="7"/>
      <c r="E190" s="7"/>
      <c r="F190" s="7"/>
      <c r="G190" s="7"/>
      <c r="H190" s="8"/>
      <c r="I190" s="8"/>
      <c r="J190" s="8"/>
      <c r="K190" s="8"/>
      <c r="L190" s="8"/>
      <c r="M190" s="32"/>
      <c r="N190" s="8"/>
      <c r="O190" s="8"/>
    </row>
    <row r="191" spans="1:15" ht="17.25" customHeight="1">
      <c r="A191" s="5"/>
      <c r="B191" s="6"/>
      <c r="C191" s="7"/>
      <c r="D191" s="7"/>
      <c r="E191" s="7"/>
      <c r="F191" s="7"/>
      <c r="G191" s="7"/>
      <c r="H191" s="8"/>
      <c r="I191" s="14"/>
      <c r="J191" s="14"/>
      <c r="K191" s="14"/>
      <c r="L191" s="14"/>
      <c r="M191" s="33"/>
      <c r="N191" s="8"/>
      <c r="O191" s="8"/>
    </row>
    <row r="192" spans="1:15" ht="15">
      <c r="A192" s="77"/>
      <c r="B192" s="6"/>
      <c r="C192" s="78"/>
      <c r="D192" s="79"/>
      <c r="E192" s="79"/>
      <c r="F192" s="79">
        <v>225</v>
      </c>
      <c r="G192" s="78"/>
      <c r="H192" s="80">
        <f>H29+H103+H122</f>
        <v>670100</v>
      </c>
      <c r="I192" s="80">
        <f>I29+I103+I122</f>
        <v>3043.48</v>
      </c>
      <c r="J192" s="80">
        <f>J29+J103+J122</f>
        <v>3043.48</v>
      </c>
      <c r="K192" s="80">
        <f>K29+K103+K132+K142+K154+K161+K119+K128+K122+K141+K113+K168+K148</f>
        <v>0</v>
      </c>
      <c r="L192" s="17">
        <f>L29+L103+L132+L142+L154+L161+L119+L128+L122+L141+L113+L168+L148</f>
        <v>0</v>
      </c>
      <c r="M192" s="80">
        <f>M29+M103+M122+M161</f>
        <v>3043.48</v>
      </c>
      <c r="N192" s="80">
        <f>N29+N103+N122+N161</f>
        <v>667056.52</v>
      </c>
      <c r="O192" s="17">
        <f>O29+O103+O132+O142+O154+O161+O119+O128+O122+O141+O113+O168+O148</f>
        <v>0</v>
      </c>
    </row>
    <row r="193" spans="1:15" ht="15">
      <c r="A193" s="77"/>
      <c r="B193" s="6"/>
      <c r="C193" s="78"/>
      <c r="D193" s="79"/>
      <c r="E193" s="79"/>
      <c r="F193" s="79">
        <v>226</v>
      </c>
      <c r="G193" s="78"/>
      <c r="H193" s="80">
        <f>H30+H56+H59+H66+H88+H94+H97+H104+H129</f>
        <v>298100</v>
      </c>
      <c r="I193" s="80">
        <f>I30+I56+I59+I66+I88+I94+I97+I104+I129</f>
        <v>57862.8</v>
      </c>
      <c r="J193" s="80">
        <f>J30+J56+J59+J66+J88+J94+J97+J104+J129</f>
        <v>57862.8</v>
      </c>
      <c r="K193" s="80">
        <f>K13+K30+K56+K59+K80+K85+K88+K94+K97+K104+K116+K129+K155+K172+K66+K119+K169</f>
        <v>0</v>
      </c>
      <c r="L193" s="17">
        <f>L13+L30+L56+L59+L80+L85+L88+L94+L97+L104+L116+L129+L155+L172+L66+L119+L169</f>
        <v>0</v>
      </c>
      <c r="M193" s="80">
        <f>M30+M56+M59+M66+M88+M94+M97+M104+M129</f>
        <v>57862.8</v>
      </c>
      <c r="N193" s="80">
        <f>N30+N56+N59+N66+N88+N94+N97+N104+N129</f>
        <v>240237.2</v>
      </c>
      <c r="O193" s="17">
        <f>O13+O30+O56+O59+O80+O85+O88+O94+O97+O104+O116+O129+O155+O172+O66+O119+O169</f>
        <v>0</v>
      </c>
    </row>
    <row r="194" spans="1:15" ht="15">
      <c r="A194" s="77"/>
      <c r="B194" s="6"/>
      <c r="C194" s="78"/>
      <c r="D194" s="79"/>
      <c r="E194" s="79"/>
      <c r="F194" s="79">
        <v>290</v>
      </c>
      <c r="G194" s="78"/>
      <c r="H194" s="80">
        <f>H50+H53+H63+H72</f>
        <v>303800</v>
      </c>
      <c r="I194" s="80">
        <f>I50+I53+I63+I72</f>
        <v>37653</v>
      </c>
      <c r="J194" s="80">
        <f>J50+J53+J63+J72</f>
        <v>37653</v>
      </c>
      <c r="K194" s="80">
        <f>K38+K62+K63+K68+K72+K187+K32+K70</f>
        <v>0</v>
      </c>
      <c r="L194" s="17">
        <f>L38+L62+L63+L68+L72+L187+L32+L70</f>
        <v>0</v>
      </c>
      <c r="M194" s="80">
        <f>M50+M53+M63+M72</f>
        <v>37653</v>
      </c>
      <c r="N194" s="80">
        <f>N50+N53+N63+N72</f>
        <v>266147</v>
      </c>
      <c r="O194" s="17">
        <f>O38+O62+O63+O68+O72+O187+O32+O70</f>
        <v>0</v>
      </c>
    </row>
    <row r="195" spans="1:11" ht="15">
      <c r="A195" s="77"/>
      <c r="B195" s="6"/>
      <c r="C195" s="78"/>
      <c r="D195" s="79"/>
      <c r="E195" s="79"/>
      <c r="F195" s="79"/>
      <c r="G195" s="78"/>
      <c r="H195" s="80"/>
      <c r="I195" s="78"/>
      <c r="J195" s="78"/>
      <c r="K195" s="78"/>
    </row>
    <row r="196" spans="1:15" ht="15">
      <c r="A196" s="77"/>
      <c r="B196" s="6"/>
      <c r="C196" s="78"/>
      <c r="D196" s="195" t="s">
        <v>125</v>
      </c>
      <c r="E196" s="196"/>
      <c r="F196" s="197"/>
      <c r="G196" s="78"/>
      <c r="H196" s="80">
        <f>H17+H24+H54+H86+H89+H92+H95+H101+H120+H126+H143+H159+H176+H179+H185</f>
        <v>7228100</v>
      </c>
      <c r="I196" s="80">
        <f>I17+I24+I54+I86+I89+I92+I95+I101+I120+I126+I143+I159+I176+I179+I185</f>
        <v>1632095.88</v>
      </c>
      <c r="J196" s="80">
        <f>J17+J24+J54+J86+J89+J92+J95+J101+J120+J126+J143+J159+J176+J179+J185</f>
        <v>1632095.88</v>
      </c>
      <c r="K196" s="80">
        <f>K11+K14+K17+K24+K54+K83+K86+K89+K92+K95+K101+K114+K123+K126+K105+K108+K111+K156+K130+K136+K139+K143+K146+K152+K159+K166+K170+K173+K176+K179+K182+K185+K117+K120</f>
        <v>0</v>
      </c>
      <c r="L196" s="17">
        <f>L11+L14+L17+L24+L54+L83+L86+L89+L92+L95+L101+L114+L123+L126+L105+L108+L111+L156+L130+L136+L139+L143+L146+L152+L159+L166+L170+L173+L176+L179+L182+L185+L117+L120</f>
        <v>0</v>
      </c>
      <c r="M196" s="80">
        <f>M17+M24+M54+M86+M89+M92+M95+M101+M120+M126+M143+M159+M176+M179+M185</f>
        <v>1632095.88</v>
      </c>
      <c r="N196" s="80">
        <f>N17+N24+N54+N86+N89+N92+N95+N101+N120+N126+N143+N159+N176+N179+N185</f>
        <v>5596004.12</v>
      </c>
      <c r="O196" s="17">
        <f>O11+O14+O17+O24+O54+O83+O86+O89+O92+O95+O101+O114+O123+O126+O105+O108+O111+O156+O130+O136+O139+O143+O146+O152+O159+O166+O170+O173+O176+O179+O182+O185+O117+O120</f>
        <v>0</v>
      </c>
    </row>
    <row r="197" spans="1:256" s="18" customFormat="1" ht="15">
      <c r="A197" s="81"/>
      <c r="B197" s="82"/>
      <c r="C197" s="83"/>
      <c r="D197" s="198" t="s">
        <v>126</v>
      </c>
      <c r="E197" s="199"/>
      <c r="F197" s="200"/>
      <c r="G197" s="83"/>
      <c r="H197" s="84">
        <f>H4+H39+H42+H45+H48+H51+H57+H60+H64+H73+H75</f>
        <v>1401500</v>
      </c>
      <c r="I197" s="84">
        <f>I4+I39+I42+I45+I48+I51+I57+I60+I64+I73+I75</f>
        <v>304835.44</v>
      </c>
      <c r="J197" s="84">
        <f>J4+J39+J42+J45+J48+J51+J57+J60+J64+J73+J75</f>
        <v>304835.44</v>
      </c>
      <c r="K197" s="84">
        <f>K4+K39+K42+K45+K57+K60+K64+K75+K98</f>
        <v>0</v>
      </c>
      <c r="L197" s="19">
        <f>L4+L39+L42+L45+L57+L60+L64+L75+L98</f>
        <v>0</v>
      </c>
      <c r="M197" s="84">
        <f>M4+M39+M42+M45+M48+M51+M57+M60+M64+M73+M75</f>
        <v>366750.44</v>
      </c>
      <c r="N197" s="84">
        <f>N4+N39+N42+N45+N48+N51+N57+N60+N64+N73+N75</f>
        <v>1096664.5599999998</v>
      </c>
      <c r="O197" s="19">
        <f>O4+O39+O42+O45+O57+O60+O64+O75+O98</f>
        <v>0</v>
      </c>
      <c r="P197" s="9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14" ht="15">
      <c r="A198" s="77"/>
      <c r="B198" s="6"/>
      <c r="C198" s="78"/>
      <c r="D198" s="201" t="s">
        <v>127</v>
      </c>
      <c r="E198" s="201"/>
      <c r="F198" s="201"/>
      <c r="G198" s="78"/>
      <c r="H198" s="80">
        <f aca="true" t="shared" si="95" ref="H198:N198">H196+H197</f>
        <v>8629600</v>
      </c>
      <c r="I198" s="80">
        <f t="shared" si="95"/>
        <v>1936931.3199999998</v>
      </c>
      <c r="J198" s="80">
        <f t="shared" si="95"/>
        <v>1936931.3199999998</v>
      </c>
      <c r="K198" s="80">
        <f t="shared" si="95"/>
        <v>0</v>
      </c>
      <c r="L198" s="80">
        <f t="shared" si="95"/>
        <v>0</v>
      </c>
      <c r="M198" s="80">
        <f t="shared" si="95"/>
        <v>1998846.3199999998</v>
      </c>
      <c r="N198" s="80">
        <f t="shared" si="95"/>
        <v>6692668.68</v>
      </c>
    </row>
    <row r="199" spans="1:256" s="20" customFormat="1" ht="15">
      <c r="A199" s="85"/>
      <c r="B199" s="86"/>
      <c r="C199" s="87"/>
      <c r="D199" s="87"/>
      <c r="E199" s="87"/>
      <c r="F199" s="87"/>
      <c r="G199" s="87"/>
      <c r="H199" s="88"/>
      <c r="I199" s="87"/>
      <c r="J199" s="87"/>
      <c r="K199" s="87"/>
      <c r="M199" s="34"/>
      <c r="N199" s="21"/>
      <c r="O199" s="21"/>
      <c r="P199" s="9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11" ht="15">
      <c r="A200" s="77"/>
      <c r="B200" s="6"/>
      <c r="C200" s="190" t="s">
        <v>128</v>
      </c>
      <c r="D200" s="191"/>
      <c r="E200" s="191"/>
      <c r="F200" s="89">
        <v>210</v>
      </c>
      <c r="G200" s="78"/>
      <c r="H200" s="80">
        <f>H201+H202+H203</f>
        <v>3090000</v>
      </c>
      <c r="I200" s="80">
        <f>I201+I202+I203</f>
        <v>512088.26</v>
      </c>
      <c r="J200" s="80">
        <f>J201+J202+J203</f>
        <v>512088.26</v>
      </c>
      <c r="K200" s="80">
        <f>K201+K202+K203</f>
        <v>0</v>
      </c>
    </row>
    <row r="201" spans="1:11" ht="15">
      <c r="A201" s="77"/>
      <c r="B201" s="6"/>
      <c r="C201" s="78"/>
      <c r="D201" s="78"/>
      <c r="E201" s="78"/>
      <c r="F201" s="78">
        <v>211</v>
      </c>
      <c r="G201" s="78"/>
      <c r="H201" s="90">
        <f>H6+H19</f>
        <v>2161500</v>
      </c>
      <c r="I201" s="90">
        <f>I6+I19</f>
        <v>353780.41</v>
      </c>
      <c r="J201" s="90">
        <f>J6+J19</f>
        <v>353780.41</v>
      </c>
      <c r="K201" s="78"/>
    </row>
    <row r="202" spans="1:11" ht="15">
      <c r="A202" s="77"/>
      <c r="B202" s="6"/>
      <c r="C202" s="78"/>
      <c r="D202" s="78"/>
      <c r="E202" s="78"/>
      <c r="F202" s="78">
        <v>212</v>
      </c>
      <c r="G202" s="78"/>
      <c r="H202" s="8">
        <f>H9+H22</f>
        <v>212800</v>
      </c>
      <c r="I202" s="8">
        <f>I9+I22</f>
        <v>51590</v>
      </c>
      <c r="J202" s="8">
        <f>J9+J22</f>
        <v>51590</v>
      </c>
      <c r="K202" s="78"/>
    </row>
    <row r="203" spans="1:11" ht="15">
      <c r="A203" s="77"/>
      <c r="B203" s="6"/>
      <c r="C203" s="78"/>
      <c r="D203" s="78"/>
      <c r="E203" s="78"/>
      <c r="F203" s="78">
        <v>213</v>
      </c>
      <c r="G203" s="78"/>
      <c r="H203" s="8">
        <f>H7+H20</f>
        <v>715700</v>
      </c>
      <c r="I203" s="8">
        <f>I7+I20</f>
        <v>106717.85</v>
      </c>
      <c r="J203" s="8">
        <f>J7+J20</f>
        <v>106717.85</v>
      </c>
      <c r="K203" s="78"/>
    </row>
    <row r="204" spans="1:11" ht="15">
      <c r="A204" s="77"/>
      <c r="B204" s="6"/>
      <c r="C204" s="78"/>
      <c r="D204" s="78"/>
      <c r="E204" s="78"/>
      <c r="F204" s="78"/>
      <c r="G204" s="78"/>
      <c r="H204" s="80"/>
      <c r="I204" s="78"/>
      <c r="J204" s="78"/>
      <c r="K204" s="78"/>
    </row>
    <row r="213" ht="15">
      <c r="P213" s="10"/>
    </row>
    <row r="214" ht="15">
      <c r="P214" s="10"/>
    </row>
    <row r="215" ht="15">
      <c r="P215" s="10"/>
    </row>
    <row r="216" ht="15">
      <c r="P216" s="10"/>
    </row>
    <row r="217" ht="15">
      <c r="P217" s="10"/>
    </row>
    <row r="218" spans="1:16" ht="15">
      <c r="A218" s="23"/>
      <c r="B218" s="24"/>
      <c r="C218" s="25"/>
      <c r="D218" s="25"/>
      <c r="E218" s="25"/>
      <c r="F218" s="25"/>
      <c r="G218" s="25"/>
      <c r="H218" s="26"/>
      <c r="I218" s="25"/>
      <c r="J218" s="25"/>
      <c r="K218" s="25"/>
      <c r="L218" s="25"/>
      <c r="M218" s="35"/>
      <c r="N218" s="26"/>
      <c r="O218" s="26"/>
      <c r="P218" s="10"/>
    </row>
    <row r="219" spans="1:16" ht="15">
      <c r="A219" s="27"/>
      <c r="B219" s="28"/>
      <c r="C219" s="10"/>
      <c r="D219" s="10"/>
      <c r="E219" s="10"/>
      <c r="F219" s="10"/>
      <c r="G219" s="10"/>
      <c r="H219" s="29"/>
      <c r="I219" s="10"/>
      <c r="J219" s="10"/>
      <c r="K219" s="10"/>
      <c r="L219" s="10"/>
      <c r="M219" s="36"/>
      <c r="N219" s="29"/>
      <c r="O219" s="29"/>
      <c r="P219" s="10"/>
    </row>
    <row r="220" spans="1:16" ht="15">
      <c r="A220" s="27"/>
      <c r="B220" s="28"/>
      <c r="C220" s="10"/>
      <c r="D220" s="10"/>
      <c r="E220" s="10"/>
      <c r="F220" s="10"/>
      <c r="G220" s="10"/>
      <c r="H220" s="29"/>
      <c r="I220" s="10"/>
      <c r="J220" s="10"/>
      <c r="K220" s="10"/>
      <c r="L220" s="10"/>
      <c r="M220" s="36"/>
      <c r="N220" s="29"/>
      <c r="O220" s="29"/>
      <c r="P220" s="10"/>
    </row>
    <row r="221" spans="1:16" ht="18" customHeight="1">
      <c r="A221" s="27"/>
      <c r="B221" s="28"/>
      <c r="C221" s="10"/>
      <c r="D221" s="10"/>
      <c r="E221" s="10"/>
      <c r="F221" s="10"/>
      <c r="G221" s="10"/>
      <c r="H221" s="29"/>
      <c r="I221" s="10"/>
      <c r="J221" s="10"/>
      <c r="K221" s="10"/>
      <c r="L221" s="10"/>
      <c r="M221" s="36"/>
      <c r="N221" s="29"/>
      <c r="O221" s="29"/>
      <c r="P221" s="10"/>
    </row>
    <row r="222" spans="1:16" ht="18" customHeight="1">
      <c r="A222" s="27"/>
      <c r="B222" s="28"/>
      <c r="C222" s="10"/>
      <c r="D222" s="10"/>
      <c r="E222" s="10"/>
      <c r="F222" s="10"/>
      <c r="G222" s="10"/>
      <c r="H222" s="29"/>
      <c r="I222" s="10"/>
      <c r="J222" s="10"/>
      <c r="K222" s="10"/>
      <c r="L222" s="10"/>
      <c r="M222" s="36"/>
      <c r="N222" s="29"/>
      <c r="O222" s="29"/>
      <c r="P222" s="10"/>
    </row>
    <row r="223" spans="1:256" s="25" customFormat="1" ht="15">
      <c r="A223" s="27"/>
      <c r="B223" s="28"/>
      <c r="C223" s="10"/>
      <c r="D223" s="10"/>
      <c r="E223" s="10"/>
      <c r="F223" s="10"/>
      <c r="G223" s="10"/>
      <c r="H223" s="29"/>
      <c r="I223" s="10"/>
      <c r="J223" s="10"/>
      <c r="K223" s="10"/>
      <c r="L223" s="10"/>
      <c r="M223" s="36"/>
      <c r="N223" s="29"/>
      <c r="O223" s="29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16" ht="15">
      <c r="A224" s="27"/>
      <c r="B224" s="28"/>
      <c r="C224" s="10"/>
      <c r="D224" s="10"/>
      <c r="E224" s="10"/>
      <c r="F224" s="10"/>
      <c r="G224" s="10"/>
      <c r="H224" s="29"/>
      <c r="I224" s="10"/>
      <c r="J224" s="10"/>
      <c r="K224" s="10"/>
      <c r="L224" s="10"/>
      <c r="M224" s="36"/>
      <c r="N224" s="29"/>
      <c r="O224" s="29"/>
      <c r="P224" s="10"/>
    </row>
    <row r="225" spans="1:16" ht="15">
      <c r="A225" s="27"/>
      <c r="B225" s="28"/>
      <c r="C225" s="10"/>
      <c r="D225" s="10"/>
      <c r="E225" s="10"/>
      <c r="F225" s="10"/>
      <c r="G225" s="10"/>
      <c r="H225" s="29"/>
      <c r="I225" s="10"/>
      <c r="J225" s="10"/>
      <c r="K225" s="10"/>
      <c r="L225" s="10"/>
      <c r="M225" s="36"/>
      <c r="N225" s="29"/>
      <c r="O225" s="29"/>
      <c r="P225" s="10"/>
    </row>
    <row r="226" spans="1:16" ht="15">
      <c r="A226" s="27"/>
      <c r="B226" s="28"/>
      <c r="C226" s="10"/>
      <c r="D226" s="10"/>
      <c r="E226" s="10"/>
      <c r="F226" s="10"/>
      <c r="G226" s="10"/>
      <c r="H226" s="29"/>
      <c r="I226" s="10"/>
      <c r="J226" s="10"/>
      <c r="K226" s="10"/>
      <c r="L226" s="10"/>
      <c r="M226" s="36"/>
      <c r="N226" s="29"/>
      <c r="O226" s="29"/>
      <c r="P226" s="10"/>
    </row>
    <row r="227" spans="1:16" ht="15">
      <c r="A227" s="27"/>
      <c r="B227" s="28"/>
      <c r="C227" s="10"/>
      <c r="D227" s="10"/>
      <c r="E227" s="10"/>
      <c r="F227" s="10"/>
      <c r="G227" s="10"/>
      <c r="H227" s="29"/>
      <c r="I227" s="10"/>
      <c r="J227" s="10"/>
      <c r="K227" s="10"/>
      <c r="L227" s="10"/>
      <c r="M227" s="36"/>
      <c r="N227" s="29"/>
      <c r="O227" s="29"/>
      <c r="P227" s="10"/>
    </row>
    <row r="228" spans="1:16" ht="15">
      <c r="A228" s="27"/>
      <c r="B228" s="28"/>
      <c r="C228" s="10"/>
      <c r="D228" s="10"/>
      <c r="E228" s="10"/>
      <c r="F228" s="10"/>
      <c r="G228" s="10"/>
      <c r="H228" s="29"/>
      <c r="I228" s="10"/>
      <c r="J228" s="10"/>
      <c r="K228" s="10"/>
      <c r="L228" s="10"/>
      <c r="M228" s="36"/>
      <c r="N228" s="29"/>
      <c r="O228" s="29"/>
      <c r="P228" s="10"/>
    </row>
    <row r="229" spans="1:16" ht="15">
      <c r="A229" s="27"/>
      <c r="B229" s="28"/>
      <c r="C229" s="10"/>
      <c r="D229" s="10"/>
      <c r="E229" s="10"/>
      <c r="F229" s="10"/>
      <c r="G229" s="10"/>
      <c r="H229" s="29"/>
      <c r="I229" s="10"/>
      <c r="J229" s="10"/>
      <c r="K229" s="10"/>
      <c r="L229" s="10"/>
      <c r="M229" s="36"/>
      <c r="N229" s="29"/>
      <c r="O229" s="29"/>
      <c r="P229" s="10"/>
    </row>
    <row r="230" spans="1:16" ht="15">
      <c r="A230" s="27"/>
      <c r="B230" s="28"/>
      <c r="C230" s="10"/>
      <c r="D230" s="10"/>
      <c r="E230" s="10"/>
      <c r="F230" s="10"/>
      <c r="G230" s="10"/>
      <c r="H230" s="29"/>
      <c r="I230" s="10"/>
      <c r="J230" s="10"/>
      <c r="K230" s="10"/>
      <c r="L230" s="10"/>
      <c r="M230" s="36"/>
      <c r="N230" s="29"/>
      <c r="O230" s="29"/>
      <c r="P230" s="10"/>
    </row>
    <row r="231" spans="1:16" ht="15">
      <c r="A231" s="27"/>
      <c r="B231" s="28"/>
      <c r="C231" s="10"/>
      <c r="D231" s="10"/>
      <c r="E231" s="10"/>
      <c r="F231" s="10"/>
      <c r="G231" s="10"/>
      <c r="H231" s="29"/>
      <c r="I231" s="10"/>
      <c r="J231" s="10"/>
      <c r="K231" s="10"/>
      <c r="L231" s="10"/>
      <c r="M231" s="36"/>
      <c r="N231" s="29"/>
      <c r="O231" s="29"/>
      <c r="P231" s="10"/>
    </row>
    <row r="232" spans="1:16" ht="15">
      <c r="A232" s="27"/>
      <c r="B232" s="28"/>
      <c r="C232" s="10"/>
      <c r="D232" s="10"/>
      <c r="E232" s="10"/>
      <c r="F232" s="10"/>
      <c r="G232" s="10"/>
      <c r="H232" s="29"/>
      <c r="I232" s="10"/>
      <c r="J232" s="10"/>
      <c r="K232" s="10"/>
      <c r="L232" s="10"/>
      <c r="M232" s="36"/>
      <c r="N232" s="29"/>
      <c r="O232" s="29"/>
      <c r="P232" s="10"/>
    </row>
    <row r="233" spans="1:16" ht="15">
      <c r="A233" s="27"/>
      <c r="B233" s="28"/>
      <c r="C233" s="10"/>
      <c r="D233" s="10"/>
      <c r="E233" s="10"/>
      <c r="F233" s="10"/>
      <c r="G233" s="10"/>
      <c r="H233" s="29"/>
      <c r="I233" s="10"/>
      <c r="J233" s="10"/>
      <c r="K233" s="10"/>
      <c r="L233" s="10"/>
      <c r="M233" s="36"/>
      <c r="N233" s="29"/>
      <c r="O233" s="29"/>
      <c r="P233" s="10"/>
    </row>
    <row r="234" spans="1:16" ht="15">
      <c r="A234" s="27"/>
      <c r="B234" s="28"/>
      <c r="C234" s="10"/>
      <c r="D234" s="10"/>
      <c r="E234" s="10"/>
      <c r="F234" s="10"/>
      <c r="G234" s="10"/>
      <c r="H234" s="29"/>
      <c r="I234" s="10"/>
      <c r="J234" s="10"/>
      <c r="K234" s="10"/>
      <c r="L234" s="10"/>
      <c r="M234" s="36"/>
      <c r="N234" s="29"/>
      <c r="O234" s="29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29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29"/>
      <c r="I236" s="10"/>
      <c r="J236" s="10"/>
      <c r="K236" s="10"/>
      <c r="L236" s="10"/>
      <c r="M236" s="36"/>
      <c r="N236" s="29"/>
      <c r="O236" s="29"/>
      <c r="P236" s="10"/>
    </row>
    <row r="237" spans="1:16" ht="15">
      <c r="A237" s="27"/>
      <c r="B237" s="28"/>
      <c r="C237" s="10"/>
      <c r="D237" s="10"/>
      <c r="E237" s="10"/>
      <c r="F237" s="10"/>
      <c r="G237" s="10"/>
      <c r="H237" s="29"/>
      <c r="I237" s="10"/>
      <c r="J237" s="10"/>
      <c r="K237" s="10"/>
      <c r="L237" s="10"/>
      <c r="M237" s="36"/>
      <c r="N237" s="29"/>
      <c r="O237" s="29"/>
      <c r="P237" s="10"/>
    </row>
    <row r="238" spans="1:16" ht="15">
      <c r="A238" s="27"/>
      <c r="B238" s="28"/>
      <c r="C238" s="10"/>
      <c r="D238" s="10"/>
      <c r="E238" s="10"/>
      <c r="F238" s="10"/>
      <c r="G238" s="10"/>
      <c r="H238" s="29"/>
      <c r="I238" s="10"/>
      <c r="J238" s="10"/>
      <c r="K238" s="10"/>
      <c r="L238" s="10"/>
      <c r="M238" s="36"/>
      <c r="N238" s="29"/>
      <c r="O238" s="29"/>
      <c r="P238" s="10"/>
    </row>
    <row r="239" spans="1:16" ht="15">
      <c r="A239" s="27"/>
      <c r="B239" s="28"/>
      <c r="C239" s="10"/>
      <c r="D239" s="10"/>
      <c r="E239" s="10"/>
      <c r="F239" s="10"/>
      <c r="G239" s="10"/>
      <c r="H239" s="29"/>
      <c r="I239" s="10"/>
      <c r="J239" s="10"/>
      <c r="K239" s="10"/>
      <c r="L239" s="10"/>
      <c r="M239" s="36"/>
      <c r="N239" s="29"/>
      <c r="O239" s="29"/>
      <c r="P239" s="10"/>
    </row>
    <row r="240" spans="1:16" ht="15">
      <c r="A240" s="27"/>
      <c r="B240" s="28"/>
      <c r="C240" s="10"/>
      <c r="D240" s="10"/>
      <c r="E240" s="10"/>
      <c r="F240" s="10"/>
      <c r="G240" s="10"/>
      <c r="H240" s="29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29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29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29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29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29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29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29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29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29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29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29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29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29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29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29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29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29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29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29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29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29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29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29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29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29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29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29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29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29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29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29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29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29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29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29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29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29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29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29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29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29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29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29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29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29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29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29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29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29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29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29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29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29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29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29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29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29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29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29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29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29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29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29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29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29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29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29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29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29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29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29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29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29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29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29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29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29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29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29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29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29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29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29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29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29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29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29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29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29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29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29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29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29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29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29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29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29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29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29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29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29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29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29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29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29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29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29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29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29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29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29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29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29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29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29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29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29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29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29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29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29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29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29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29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29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29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29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29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29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29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29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29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29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29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29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29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29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29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29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29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29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29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29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29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29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29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29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29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29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29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29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29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29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29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29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29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29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29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29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29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29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29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29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29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29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29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29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29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29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29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29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29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29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29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29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29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29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29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29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29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29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29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29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29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29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29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29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29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29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29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29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29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29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29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29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29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29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29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29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29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29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29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29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29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29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29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29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29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29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29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29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29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29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29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29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29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29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29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29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29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29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29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29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29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29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29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29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29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29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29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29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29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29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29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29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29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29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29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29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29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29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29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29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29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29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29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29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29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29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29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29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29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29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29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29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29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29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29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29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29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29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29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29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29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29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29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29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29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29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29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29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29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29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29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29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29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29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29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29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29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29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29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29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29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29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29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29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29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29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29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29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29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29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29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29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29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29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29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29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29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29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29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29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29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29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29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29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29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29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29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29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29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29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29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29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29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29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29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29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29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29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29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29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29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29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29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29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29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29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29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29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29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29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29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29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29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29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29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29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29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29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29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29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29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29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29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29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29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29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29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29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29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29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29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29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29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29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29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29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29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29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29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29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29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29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29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29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29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29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29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29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29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29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29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29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29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29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29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29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29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29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29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29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29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29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29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29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29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29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29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29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29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29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29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29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29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29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29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29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29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29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29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29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29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29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29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29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29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29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29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29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29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29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29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29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29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29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29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29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29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29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29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29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29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29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29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29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29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29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29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29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29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29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29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29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29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29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29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29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29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29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29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29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29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29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29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29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29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29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29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29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29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29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29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29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29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29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29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29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29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29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29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29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29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29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29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29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29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29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29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29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29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29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29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29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29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29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29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29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29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29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29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29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29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29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29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29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29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29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29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29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29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29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29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29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29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29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29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29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29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29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29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29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29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29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29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29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29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29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29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29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29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29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29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29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29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29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29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29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29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29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29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29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29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29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29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29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29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29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29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29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29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29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29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29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29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29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29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29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29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29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29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29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29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29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29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29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29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29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29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29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29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29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29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29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29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29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29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29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29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29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29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29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29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29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29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29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29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29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29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29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29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29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29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29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29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29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29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29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29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29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29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29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29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29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29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29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29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29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29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29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29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29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29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29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29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29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29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29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29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29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29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29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29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29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29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29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29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29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29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29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29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29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29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29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29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29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29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29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29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29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29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29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29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29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29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29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29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29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29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29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29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29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29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29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29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29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29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29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29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29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29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29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29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29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29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29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29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29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29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29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29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29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29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29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29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29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29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29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29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29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29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29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29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29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29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29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29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29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29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29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29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29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29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29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29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29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29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29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29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29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29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29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29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29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29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29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29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29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29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29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29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29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29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29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29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29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29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29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29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29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29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29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29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29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29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29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29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29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29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29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29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29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29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29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29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29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29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29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29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29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29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29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29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29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29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29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29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29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29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29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29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29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29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29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29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29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29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29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29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29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29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29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29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29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29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29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29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29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29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29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29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29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29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29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29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29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29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29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29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29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29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29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29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29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29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29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29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29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29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29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29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29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29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29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29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29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29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29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29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29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29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29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29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29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29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29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29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29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29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29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29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29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29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29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29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29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29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29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29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29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29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29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29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29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29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29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29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29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29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29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29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29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29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29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29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29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29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29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29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29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29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29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29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29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29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29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29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29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29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29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29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29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29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29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29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29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29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29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29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29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29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29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29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29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29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29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29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29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29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29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29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29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29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29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29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29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29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29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29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29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29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29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29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29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29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29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29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29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29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29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29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29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29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29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29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29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29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29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29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29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29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29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29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29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29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29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29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29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29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29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29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29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29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29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29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29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29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29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29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29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29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29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29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29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29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29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29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29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29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29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29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29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29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29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29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29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29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29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29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29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29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29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29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29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29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29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29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29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29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29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29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29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29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29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29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29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29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29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29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29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29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29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29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29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29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29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29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29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29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29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29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29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29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29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29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29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29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29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29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29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29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29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29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29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29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29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29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29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29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29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29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29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29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29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29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29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29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29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29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29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29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29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29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29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29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29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29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29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29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29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29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29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29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29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29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29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29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29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29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29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29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29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29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29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29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29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29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29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29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29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29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29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29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29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29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29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29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29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29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29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29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29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29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29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29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29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29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29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29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29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29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29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29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29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29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29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29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29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29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29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29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29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29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29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29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29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29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29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29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29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29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29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29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29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29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29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29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29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29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29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29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29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29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29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29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29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29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29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29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29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29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29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29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29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29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29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29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29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29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29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29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29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29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29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29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29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29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29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29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29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29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29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29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29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29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29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29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29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29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29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29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29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29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29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29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29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29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29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29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29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29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29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29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29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29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29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29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29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29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29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29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29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29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29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29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29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29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29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29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29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29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29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29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29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29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29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29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29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29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29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29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29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29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29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29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29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29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29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29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29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29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29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29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29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29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29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29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29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29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29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29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29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29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29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29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29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29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29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29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29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29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29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29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29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29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29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29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29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29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29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29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29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29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29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29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29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29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29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29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29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29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29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29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29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29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29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29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29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29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29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29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29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29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29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29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29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29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29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29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29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29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29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29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29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29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29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29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29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29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29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29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29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29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29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29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29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29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29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29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29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29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29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29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29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29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29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29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29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29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29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29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29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29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29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29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29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29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29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29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29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29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29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29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29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29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29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29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29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29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29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29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29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29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29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29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29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29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29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29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29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29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29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29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29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29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29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29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29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29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29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29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29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29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29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29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29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29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29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29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29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29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29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29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29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29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29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29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29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29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29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29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29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29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29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29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29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29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29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29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29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29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29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29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29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29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29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29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29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29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29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29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29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29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29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29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29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29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29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29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29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29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29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29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29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29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29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29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29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29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29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29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29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29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29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29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29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29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29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29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29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29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29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29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29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29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29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29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29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29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29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29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29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29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29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29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29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29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29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29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29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29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29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29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29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29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29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29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29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29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29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29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29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29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29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29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29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29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29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29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29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29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29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29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29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29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29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29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29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29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29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29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29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29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29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29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29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29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29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29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29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29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29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29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29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29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29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29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29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29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29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29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29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29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29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29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29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29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29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29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29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29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29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29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29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29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29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29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29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29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29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29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29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29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29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29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29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29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29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29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29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29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29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29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29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29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29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29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29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29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29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29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29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29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29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29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29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29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29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29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29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29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29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29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29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29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29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29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29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29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29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29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29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29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29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29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29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29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29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29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29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29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29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29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29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29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29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29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29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29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29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29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29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29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29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29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29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29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29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29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29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29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29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29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29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29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29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29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29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29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29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29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29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29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29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29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29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29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29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29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29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29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29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29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29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29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29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29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29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29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29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29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29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29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29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29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29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29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29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29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29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29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29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29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29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29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29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29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29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29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29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29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29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29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29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29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29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29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29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29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29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29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29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29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29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29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29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29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29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29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29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29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29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29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29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29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29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29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29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29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29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29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29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29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29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29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29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29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29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29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29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29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29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29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29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29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29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29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29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29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29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29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29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29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29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29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29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29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29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29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29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29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29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29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29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29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29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29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29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29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29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29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29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29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29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29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29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29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29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29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29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29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29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29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29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29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29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29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29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29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29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29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29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29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29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29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29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29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29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29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29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29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29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29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29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29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29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29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29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29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29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29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29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29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29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29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29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29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29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29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29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29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29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29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29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29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29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29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29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29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29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29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29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29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29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29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29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29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29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29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29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29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29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29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29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29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29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29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29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29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29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29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29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29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29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29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29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29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29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29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29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29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29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29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29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29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29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29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29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29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29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29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29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29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29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29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29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29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29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29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29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29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29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29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29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29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29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29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29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29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29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29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29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29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29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29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29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29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29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29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29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29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29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29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29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29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29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29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29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29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29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29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29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29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29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29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29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29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29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29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29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29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29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29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29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29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29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29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29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29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29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29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29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29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29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29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29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29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29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29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29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29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29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29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29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29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29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29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29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29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29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29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29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29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29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29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29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29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29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29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29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29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29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29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29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29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29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29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29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29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29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29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29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29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29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29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29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29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29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29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29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29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29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29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29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29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29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29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29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29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29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29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29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29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29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29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29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29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29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29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29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29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29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29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29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29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29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29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29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29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29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29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29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29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29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29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29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29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29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29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29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29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29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29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29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29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29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29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29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29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29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29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29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29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29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29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29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29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29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29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29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29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29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29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29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29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29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29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29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29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29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29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29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29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29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29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29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29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29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29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29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29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29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29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29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29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29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29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29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29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29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29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29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29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29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29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29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29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29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29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29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29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29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29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29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29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29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29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29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29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29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29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29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29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29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29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29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29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29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29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29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29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29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29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29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29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29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29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29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29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29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29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29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29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29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29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29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29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29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29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29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29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29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29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29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29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29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29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29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29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29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29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29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29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29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29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29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29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29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29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29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29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29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29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29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29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29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29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29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29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29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29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29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29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29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29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29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29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29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29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29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29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29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29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29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29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29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29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29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29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29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29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29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29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29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29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29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29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29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29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29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29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29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29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29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29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29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29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29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29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29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29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29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29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29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29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29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29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29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29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29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29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29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29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29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29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29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29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29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29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29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29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29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29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29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29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29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29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29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29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29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29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29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29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29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29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29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29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29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29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29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29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29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29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29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29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29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29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29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29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29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29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29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29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29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29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29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29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29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29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29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29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29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29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29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29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29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29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29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29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29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29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29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29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29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29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29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29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29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29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29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29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29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29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29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29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29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29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29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29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29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29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29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29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29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29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29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29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29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29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29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29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29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29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29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29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29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29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29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29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29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29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29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29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29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29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29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29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29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29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29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29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29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29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29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29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29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29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29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29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29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29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29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29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29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29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29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29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29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29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29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29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29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29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29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29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29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29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29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29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29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29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29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29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29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29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29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29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29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29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29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29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29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29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29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29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29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29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29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29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29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29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29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29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29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29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29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29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29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29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29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29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29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29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29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29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29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29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29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29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29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29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29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29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29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29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29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29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29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29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29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29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29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29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29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29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29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29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29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29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29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29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29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29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29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29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29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29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29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29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29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29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29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29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29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29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29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29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29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29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29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29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29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29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29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29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29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29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29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29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29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29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29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29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29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29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29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29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29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29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29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29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29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29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29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29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29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29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29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29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29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29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29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29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29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29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29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29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29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29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29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29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29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29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29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29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29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29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29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29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29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29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29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29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29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29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29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29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29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29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29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29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29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29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29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29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29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29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29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29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29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29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29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29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29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29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29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29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29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29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29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29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29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29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29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29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29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29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29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29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29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29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29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29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29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29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29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29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29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29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29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29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29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29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29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29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29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29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29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29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29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29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29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29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29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29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29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29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29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29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29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29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29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29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29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29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29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29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29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29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29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29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29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29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29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29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29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29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29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29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29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29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29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29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29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29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29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29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29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29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29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29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29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29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29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29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29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29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29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29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29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29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29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29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29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29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29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29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29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29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29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29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29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29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29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29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29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29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29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29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29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29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29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29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29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29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29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29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29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29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29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29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29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29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29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29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29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29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29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29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29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29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29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29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29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29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29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29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29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29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29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29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29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29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29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29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29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29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29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29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29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29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29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29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29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29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29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29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29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29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29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29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29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29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29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29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29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29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29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29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29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29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29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29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29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29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29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29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29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29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29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29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29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29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29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29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29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29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29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29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29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29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29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29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29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29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29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29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29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29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29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29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29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29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29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29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29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29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29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29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29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29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29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29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29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29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29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29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29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29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29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29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29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29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29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29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29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29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29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29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29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29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29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29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29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29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29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29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29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29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29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29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29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29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29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29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29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29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29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29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29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29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29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29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29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29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29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29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29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29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29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29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29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29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29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29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29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29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29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29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29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29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29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29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29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29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29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29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29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29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29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29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29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29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29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29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29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29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29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29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29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29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29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29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29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29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29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29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29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29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29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29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29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29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29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29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29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29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29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29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29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29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29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29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29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29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29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29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29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29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29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29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29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29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29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29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29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29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29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29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29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29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29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29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29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29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29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29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29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29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29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29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29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29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29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29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29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29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29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29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29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29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29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29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29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29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29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29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29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29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29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29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29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29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29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29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29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29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29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29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29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29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29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29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29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29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29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29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29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29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29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29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29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29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29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29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29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29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29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29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29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29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29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29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29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29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29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29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29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29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29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29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29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29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29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29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29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29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29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29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29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29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29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29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29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29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29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29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29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29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29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29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29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29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29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29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29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29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29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29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29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29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29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29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29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29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29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29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29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29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29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29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29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29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29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29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29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29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29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29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29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29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29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29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29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29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29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29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29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29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29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29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29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29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29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29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29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29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29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29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29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29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29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29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29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29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29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29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29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29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29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29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29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29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29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29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29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29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29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29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29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29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29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29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29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29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29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29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29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29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29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29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29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29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29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29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29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29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29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29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29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29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29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29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29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29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29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29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29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29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29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29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29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29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29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29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29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29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29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29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29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29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29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29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29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29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29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29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29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29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29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29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29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29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29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29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29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29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29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29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29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29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29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29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29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29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29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29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29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29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29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29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29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29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29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29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29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29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29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29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29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29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29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29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29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29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29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29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29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29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29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29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29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29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29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29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29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29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29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29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29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29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29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29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29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29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29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29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29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29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29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29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29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29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29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29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29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29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29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29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29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29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29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29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29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29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29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29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29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29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29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29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29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29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29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29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29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29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29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29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29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29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29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29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29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29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29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29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29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29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29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29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29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29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29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29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29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29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29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29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29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29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29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29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29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29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29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29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29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29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29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29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29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29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29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29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29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29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29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29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29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29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29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29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29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29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29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29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29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29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29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29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29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29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29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29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29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29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29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29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29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29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29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29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29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29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29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29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29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29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29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29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29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29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29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29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29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29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29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29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29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29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29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29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29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29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29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29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29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29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29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29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29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29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29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29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29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29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29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29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29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29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29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29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29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29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29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29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29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29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29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29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29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29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29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29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29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29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29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29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29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29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29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29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29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29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29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29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29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29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29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29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29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29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29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29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29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29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29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29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29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29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29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29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29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29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29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29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29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29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29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29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29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29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29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29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29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29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29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29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29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29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29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29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29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29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29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29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29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29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29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29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29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29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29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29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29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29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29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29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29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29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29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29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29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29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29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29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29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29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29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29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29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29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29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29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29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29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29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29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29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29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29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29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29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29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29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29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29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29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29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29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29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29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29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29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29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29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29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29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29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29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29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29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29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29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29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29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29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29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29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29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29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29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29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29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29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29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29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29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29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29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29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29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29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29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29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29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29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29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29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29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29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29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29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29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29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29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29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29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29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29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29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29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29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29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29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29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29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29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29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29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29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29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29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29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29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29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29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29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29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29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29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29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29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29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29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29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29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29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29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29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29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29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29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29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29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29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29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29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29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29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29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29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29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29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29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29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29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29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29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29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29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29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29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29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29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29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29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29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29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29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29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29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29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29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29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29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29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29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29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29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29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29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29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29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29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29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29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29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29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29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29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29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29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29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29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29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29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29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29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29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29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29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29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29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29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29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29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29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29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29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29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29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29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29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29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29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29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29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29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29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29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29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29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29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29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29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29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29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29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29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29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29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29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29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29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29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29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29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29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29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29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29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29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29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29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29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29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29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29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29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29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29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29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29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29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29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29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29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29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29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29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29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29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29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29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29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29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29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29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29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29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29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29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29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29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29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29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29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29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29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29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29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29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29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29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29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29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29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29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29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29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29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29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29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29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29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29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29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29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29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29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29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29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29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29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29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29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29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29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29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29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29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29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29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29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29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29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29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29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29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29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29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29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29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29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29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29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29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29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29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29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29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29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29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29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29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29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29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29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29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29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29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29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29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29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29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29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29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29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29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29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29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29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29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29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29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29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29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29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29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29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29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29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29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29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29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29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29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29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29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29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29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29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29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29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29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29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29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29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29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29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29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29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29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29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29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29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29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29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29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29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29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29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29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29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29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29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29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29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29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29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29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29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29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29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29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29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29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29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29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29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29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29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29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29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29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29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29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29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29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29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29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29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29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29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29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29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29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29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29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29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29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29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29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29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29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29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29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29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29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29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29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29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29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29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29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29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29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29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29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29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29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29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29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29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29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29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29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29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29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29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29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29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29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29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29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29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29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29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29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29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29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29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29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29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29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29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29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29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29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29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29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29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29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29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29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29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29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29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29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29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29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29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29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29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29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29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29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29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29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29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29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29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29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29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29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29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29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29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29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29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29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29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29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29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29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29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29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29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29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29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29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29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29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29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29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29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29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29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29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29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29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29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29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29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29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29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29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29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29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29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29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29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29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29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29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29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29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29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29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29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29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29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29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29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29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29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29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29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29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29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29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29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29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29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29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29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29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29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29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29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29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29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29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29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29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29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29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29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29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29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29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29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29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29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29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29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29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29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29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29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29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29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29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29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29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29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29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29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29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29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29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29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29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29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29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29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29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29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29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29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29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29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29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29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29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29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29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29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29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29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29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29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29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29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29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29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29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29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29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29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29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29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29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29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29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29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29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29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29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29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29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29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29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29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29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29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29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29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29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29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29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29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29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29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29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29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29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29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29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29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29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29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29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29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29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29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29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29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29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29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29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29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29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29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29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29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29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29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29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29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29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29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29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29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29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29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29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29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29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29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29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29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29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29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29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29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29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29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29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29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29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29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29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29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29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29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29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29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29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29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29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29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29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29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29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29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29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29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29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29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29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29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29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29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29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29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29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29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29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29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29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29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29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29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29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29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29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29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29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29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29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29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29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29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29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29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29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29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29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29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29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29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29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29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29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29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29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29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29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29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29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29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29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29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29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29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29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29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29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29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29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29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29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29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29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29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29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29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29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29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29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29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29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29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29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29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29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29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29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29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29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29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29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29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29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29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29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29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29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29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29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29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29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29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29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29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29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29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29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29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29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29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29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29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29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29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29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29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29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29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29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29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29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29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29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29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29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29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29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29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29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29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29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29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29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29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29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29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29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29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29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29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29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29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29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29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29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29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29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29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29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29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29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29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29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29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29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29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29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29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29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29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29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29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29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29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29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29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29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29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29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29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29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29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29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29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29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29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29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29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29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29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29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29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29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29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29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29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29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29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29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29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29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29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29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29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29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29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29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29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29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29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29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29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29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29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29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29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29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29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29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29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29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29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29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29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29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29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29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29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29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29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29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29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29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29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29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29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29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29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29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29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29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29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29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29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29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29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29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29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29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29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29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29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29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29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29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29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29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29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29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29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29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29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29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29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29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29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29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29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29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29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29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29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29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29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29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29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29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29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29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29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29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29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29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29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29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29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29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29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29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29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29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29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29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29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29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29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29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29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29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29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29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29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29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29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29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29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29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29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29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29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29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29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29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29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29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29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29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29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29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29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29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29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29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29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29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29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29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29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29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29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29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29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29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29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29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29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29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29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29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29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29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29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29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29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29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29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29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29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29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29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29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29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29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29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29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29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29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29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29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29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29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29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29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29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29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29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29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29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29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29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29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29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29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29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29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29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29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29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29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29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29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29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29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29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29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29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29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29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29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29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29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29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29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29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29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29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29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29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29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29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29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29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29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29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29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29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29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29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29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29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29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29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29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29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29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29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29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29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29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29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29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29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29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29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29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29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29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29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29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29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29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29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29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29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29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29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29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29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29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29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29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29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29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29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29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29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29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29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29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29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29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29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29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29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29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29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29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29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29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29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29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29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29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29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29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29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29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29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29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29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29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29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29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29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29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29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29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29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29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29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29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29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29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29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29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29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29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29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29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29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29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29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29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29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29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29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29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29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29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29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29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29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29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29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29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29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29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29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29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29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29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29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29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29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29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29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29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29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29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29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29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29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29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29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29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29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29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29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29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29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29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29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29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29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29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29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29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29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29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29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29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29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29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29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29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29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29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29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29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29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29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29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29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29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29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29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29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29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29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29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29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29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29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29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29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29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29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29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29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29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29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29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29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29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29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29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29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29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29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29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29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29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29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29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29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29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29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29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29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29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29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29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29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29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29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29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29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29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29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29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29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29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29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29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29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29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29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29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29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29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29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29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29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29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29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29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29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29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29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29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29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29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29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29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29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29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29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29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29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29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29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29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29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29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29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29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29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29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29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29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29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29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29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29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29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29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29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29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29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29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29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29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29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29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29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29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29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29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29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29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29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29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29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29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29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29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29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29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29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29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29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29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29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29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29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29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29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29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29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29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29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29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29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29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29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29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29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29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29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29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29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29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29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29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29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29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29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29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29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29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29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29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29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29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29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29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29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29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29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29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29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29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29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29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29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29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29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29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29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29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29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29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29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29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29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29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29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29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29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29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29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29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29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29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29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29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29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29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29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29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29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29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29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29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29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29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29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29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29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29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29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29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29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29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29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29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29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29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29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29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29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29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29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29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29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29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29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29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29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29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29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29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29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29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29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29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29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29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29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29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29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29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29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29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29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29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29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29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29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29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29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29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29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29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29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29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29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29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29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29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29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29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29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29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29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29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29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29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29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29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29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29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29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29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29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29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29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29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29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29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29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29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29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29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29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29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29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29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29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29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29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29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29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29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29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29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29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29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29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29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29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29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29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29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29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29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29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29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29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29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29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29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29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29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29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29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29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29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29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29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29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29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29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29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29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29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29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29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29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29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29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29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29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29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29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29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29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29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29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29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29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29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29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29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29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29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29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29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29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29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29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29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29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29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29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29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29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29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29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29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29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29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29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29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29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29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29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29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29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29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29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29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29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29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29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29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29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29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29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29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29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29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29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29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29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29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29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29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29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29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29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29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29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29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29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29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29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29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29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29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29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29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29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29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29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29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29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29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29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29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29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29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29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29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29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29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29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29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29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29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29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29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29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29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29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29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29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29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29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29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29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29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29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29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29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29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29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29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29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29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29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29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29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29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29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29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29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29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29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29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29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29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29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29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29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29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29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29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29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29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29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29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29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29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29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29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29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29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29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29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29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29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29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29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29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29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29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29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29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29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29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29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29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29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29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29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29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29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29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29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29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29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29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29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29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29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29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29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29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29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29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29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29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29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29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29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29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29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29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29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29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29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29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29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29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29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29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29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29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29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29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29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29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29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29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29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29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29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29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29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29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29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29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29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29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29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29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29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29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29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29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29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29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29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29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29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29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29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29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29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29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29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29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29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29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29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29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29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29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29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29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29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29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29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29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29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29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29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29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29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29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29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29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29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29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29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29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29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29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29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29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29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29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29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29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29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29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29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29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29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29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29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29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29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29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29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29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29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29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29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29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29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29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29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29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29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29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29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29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29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29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29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29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29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29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29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29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29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29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29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29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29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29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29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29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29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29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29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29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29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29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29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29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29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29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29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29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29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29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29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29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29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29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29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29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29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29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29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29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29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29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29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29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29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29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29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29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29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29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29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29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29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29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29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29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29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29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29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29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29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29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29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29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29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29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29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29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29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29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29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29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29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29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29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29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29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29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29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29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29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29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29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29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29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29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29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29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29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29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29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29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29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29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29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29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29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29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29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29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29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29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29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29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29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29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29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29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29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29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29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29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29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29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29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29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29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29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29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29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29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29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29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29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29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29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29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29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29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29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29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29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29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29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29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29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29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29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29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29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29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29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29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29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29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29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29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29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29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29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29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29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29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29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29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29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29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29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29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29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29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29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29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29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29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29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29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29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29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29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29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29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29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29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29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29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29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29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29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29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29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29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29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29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29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29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29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29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29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29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29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29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29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29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29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29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29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29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29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29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29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29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29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29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29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29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29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29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29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29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29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29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29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29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29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29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29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29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29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29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29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29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29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29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29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29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29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29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29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29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29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29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29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29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29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29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29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29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29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29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29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29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29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29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29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29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29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29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29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29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29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29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29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29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29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29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29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29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29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29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29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29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29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29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29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29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29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29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29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29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29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29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29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29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29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29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29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29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29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29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29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29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29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29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29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29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29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29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29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29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29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29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29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29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29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29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29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29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29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29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29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29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29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29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29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29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29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29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29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29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29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29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29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29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29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29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29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29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29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29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29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29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29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29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29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29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29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29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29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29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29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29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29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29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29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29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29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29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29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29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29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29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29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29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29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29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29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29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29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29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29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29"/>
      <c r="I5566" s="10"/>
      <c r="J5566" s="10"/>
      <c r="K5566" s="10"/>
      <c r="L5566" s="10"/>
      <c r="M5566" s="36"/>
      <c r="N5566" s="29"/>
      <c r="O5566" s="29"/>
      <c r="P5566" s="10"/>
    </row>
  </sheetData>
  <sheetProtection/>
  <mergeCells count="5">
    <mergeCell ref="C200:E200"/>
    <mergeCell ref="D2:I2"/>
    <mergeCell ref="D196:F196"/>
    <mergeCell ref="D197:F197"/>
    <mergeCell ref="D198:F198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tabSelected="1" view="pageBreakPreview" zoomScale="50" zoomScaleNormal="75" zoomScaleSheetLayoutView="50" workbookViewId="0" topLeftCell="A1">
      <selection activeCell="ET6" sqref="ET6:FJ6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4"/>
      <c r="BD1" s="52" t="s">
        <v>233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02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4"/>
      <c r="FH1" s="50"/>
      <c r="FI1" s="50"/>
      <c r="FJ1" s="51" t="s">
        <v>232</v>
      </c>
    </row>
    <row r="2" spans="1:166" s="42" customFormat="1" ht="18.7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8"/>
    </row>
    <row r="3" spans="1:166" s="42" customFormat="1" ht="18.75" customHeight="1">
      <c r="A3" s="205" t="s">
        <v>231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6" t="s">
        <v>230</v>
      </c>
      <c r="AQ3" s="206"/>
      <c r="AR3" s="206"/>
      <c r="AS3" s="206"/>
      <c r="AT3" s="206"/>
      <c r="AU3" s="206"/>
      <c r="AV3" s="207">
        <v>0</v>
      </c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9"/>
      <c r="BL3" s="207" t="s">
        <v>229</v>
      </c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9"/>
      <c r="CF3" s="206" t="s">
        <v>228</v>
      </c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7" t="s">
        <v>227</v>
      </c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9"/>
    </row>
    <row r="4" spans="1:166" s="42" customFormat="1" ht="74.2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6"/>
      <c r="AQ4" s="206"/>
      <c r="AR4" s="206"/>
      <c r="AS4" s="206"/>
      <c r="AT4" s="206"/>
      <c r="AU4" s="206"/>
      <c r="AV4" s="210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2"/>
      <c r="BL4" s="210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2"/>
      <c r="CF4" s="206" t="s">
        <v>226</v>
      </c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 t="s">
        <v>225</v>
      </c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 t="s">
        <v>224</v>
      </c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 t="s">
        <v>223</v>
      </c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10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2"/>
    </row>
    <row r="5" spans="1:166" s="42" customFormat="1" ht="18.75">
      <c r="A5" s="213">
        <v>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>
        <v>2</v>
      </c>
      <c r="AQ5" s="213"/>
      <c r="AR5" s="213"/>
      <c r="AS5" s="213"/>
      <c r="AT5" s="213"/>
      <c r="AU5" s="213"/>
      <c r="AV5" s="214">
        <v>3</v>
      </c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6"/>
      <c r="BL5" s="214">
        <v>4</v>
      </c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6"/>
      <c r="CF5" s="213">
        <v>5</v>
      </c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>
        <v>6</v>
      </c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>
        <v>7</v>
      </c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>
        <v>8</v>
      </c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4">
        <v>9</v>
      </c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6"/>
    </row>
    <row r="6" spans="1:166" s="42" customFormat="1" ht="36.75" customHeight="1">
      <c r="A6" s="217" t="s">
        <v>222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8" t="s">
        <v>221</v>
      </c>
      <c r="AQ6" s="218"/>
      <c r="AR6" s="218"/>
      <c r="AS6" s="218"/>
      <c r="AT6" s="218"/>
      <c r="AU6" s="218"/>
      <c r="AV6" s="219" t="s">
        <v>214</v>
      </c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1"/>
      <c r="BL6" s="222">
        <f>ET6+CF6</f>
        <v>-4.656612873077393E-10</v>
      </c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4"/>
      <c r="CF6" s="111">
        <f>CF14+CF10</f>
        <v>-289151.68999999994</v>
      </c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>
        <f>CF6</f>
        <v>-289151.68999999994</v>
      </c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19">
        <f>ET14+ET8</f>
        <v>289151.6899999995</v>
      </c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1"/>
    </row>
    <row r="7" spans="1:166" s="42" customFormat="1" ht="21.75" customHeight="1">
      <c r="A7" s="226" t="s">
        <v>220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18" t="s">
        <v>219</v>
      </c>
      <c r="AQ7" s="218"/>
      <c r="AR7" s="218"/>
      <c r="AS7" s="218"/>
      <c r="AT7" s="218"/>
      <c r="AU7" s="218"/>
      <c r="AV7" s="219" t="s">
        <v>214</v>
      </c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1"/>
      <c r="BL7" s="222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4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19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1"/>
    </row>
    <row r="8" spans="1:166" s="42" customFormat="1" ht="8.2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116"/>
      <c r="AQ8" s="116"/>
      <c r="AR8" s="116"/>
      <c r="AS8" s="116"/>
      <c r="AT8" s="116"/>
      <c r="AU8" s="116"/>
      <c r="AV8" s="219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1"/>
      <c r="BL8" s="222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4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19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  <c r="FF8" s="220"/>
      <c r="FG8" s="220"/>
      <c r="FH8" s="220"/>
      <c r="FI8" s="220"/>
      <c r="FJ8" s="221"/>
    </row>
    <row r="9" spans="1:166" s="42" customFormat="1" ht="17.25" customHeight="1">
      <c r="A9" s="227" t="s">
        <v>218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116" t="s">
        <v>217</v>
      </c>
      <c r="AQ9" s="116"/>
      <c r="AR9" s="116"/>
      <c r="AS9" s="116"/>
      <c r="AT9" s="116"/>
      <c r="AU9" s="116"/>
      <c r="AV9" s="219" t="s">
        <v>214</v>
      </c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1"/>
      <c r="BL9" s="222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4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19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0"/>
      <c r="FF9" s="220"/>
      <c r="FG9" s="220"/>
      <c r="FH9" s="220"/>
      <c r="FI9" s="220"/>
      <c r="FJ9" s="221"/>
    </row>
    <row r="10" spans="1:166" s="42" customFormat="1" ht="18.75" customHeight="1" hidden="1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30"/>
      <c r="AP10" s="231"/>
      <c r="AQ10" s="152"/>
      <c r="AR10" s="152"/>
      <c r="AS10" s="152"/>
      <c r="AT10" s="152"/>
      <c r="AU10" s="153"/>
      <c r="AV10" s="232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4"/>
      <c r="BL10" s="222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6"/>
      <c r="CF10" s="222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4"/>
      <c r="CW10" s="219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1"/>
      <c r="DN10" s="219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1"/>
      <c r="EE10" s="219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1"/>
      <c r="ET10" s="219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1"/>
    </row>
    <row r="11" spans="1:166" s="42" customFormat="1" ht="15.7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16"/>
      <c r="AQ11" s="116"/>
      <c r="AR11" s="116"/>
      <c r="AS11" s="116"/>
      <c r="AT11" s="116"/>
      <c r="AU11" s="116"/>
      <c r="AV11" s="219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1"/>
      <c r="BL11" s="222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4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19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1"/>
    </row>
    <row r="12" spans="1:166" s="42" customFormat="1" ht="21.75" customHeight="1">
      <c r="A12" s="227" t="s">
        <v>216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116" t="s">
        <v>215</v>
      </c>
      <c r="AQ12" s="116"/>
      <c r="AR12" s="116"/>
      <c r="AS12" s="116"/>
      <c r="AT12" s="116"/>
      <c r="AU12" s="116"/>
      <c r="AV12" s="219" t="s">
        <v>214</v>
      </c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1"/>
      <c r="BL12" s="222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4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19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  <c r="FH12" s="220"/>
      <c r="FI12" s="220"/>
      <c r="FJ12" s="221"/>
    </row>
    <row r="13" spans="1:166" s="42" customFormat="1" ht="10.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16"/>
      <c r="AQ13" s="116"/>
      <c r="AR13" s="116"/>
      <c r="AS13" s="116"/>
      <c r="AT13" s="116"/>
      <c r="AU13" s="116"/>
      <c r="AV13" s="219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1"/>
      <c r="BL13" s="222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4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19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1"/>
    </row>
    <row r="14" spans="1:166" s="42" customFormat="1" ht="27.75">
      <c r="A14" s="126" t="s">
        <v>213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16" t="s">
        <v>212</v>
      </c>
      <c r="AQ14" s="116"/>
      <c r="AR14" s="116"/>
      <c r="AS14" s="116"/>
      <c r="AT14" s="116"/>
      <c r="AU14" s="116"/>
      <c r="AV14" s="219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1"/>
      <c r="BL14" s="222">
        <v>0</v>
      </c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4"/>
      <c r="CF14" s="111">
        <f>CF15+CF16</f>
        <v>-289151.68999999994</v>
      </c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>
        <f>CF14</f>
        <v>-289151.68999999994</v>
      </c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19">
        <f>ET16+ET15+BL14</f>
        <v>289151.6899999995</v>
      </c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1"/>
    </row>
    <row r="15" spans="1:166" s="42" customFormat="1" ht="27.75">
      <c r="A15" s="126" t="s">
        <v>211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16" t="s">
        <v>210</v>
      </c>
      <c r="AQ15" s="116"/>
      <c r="AR15" s="116"/>
      <c r="AS15" s="116"/>
      <c r="AT15" s="116"/>
      <c r="AU15" s="116"/>
      <c r="AV15" s="222" t="s">
        <v>209</v>
      </c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4"/>
      <c r="BL15" s="222">
        <f>-доходы!BJ13</f>
        <v>-8629600</v>
      </c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4"/>
      <c r="CF15" s="111">
        <f>-доходы!CF13</f>
        <v>-2226083.01</v>
      </c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>
        <f>CF15</f>
        <v>-2226083.01</v>
      </c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19">
        <f>BL15-CF15</f>
        <v>-6403516.99</v>
      </c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1"/>
    </row>
    <row r="16" spans="1:166" s="42" customFormat="1" ht="27.75">
      <c r="A16" s="126" t="s">
        <v>208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16" t="s">
        <v>207</v>
      </c>
      <c r="AQ16" s="116"/>
      <c r="AR16" s="116"/>
      <c r="AS16" s="116"/>
      <c r="AT16" s="116"/>
      <c r="AU16" s="116"/>
      <c r="AV16" s="222" t="s">
        <v>206</v>
      </c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4"/>
      <c r="BL16" s="222">
        <f>расходы!H3</f>
        <v>8629600</v>
      </c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4"/>
      <c r="CF16" s="111">
        <f>расходы!I3</f>
        <v>1936931.3199999998</v>
      </c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>
        <f>CF16</f>
        <v>1936931.3199999998</v>
      </c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19">
        <f>+BL16-CF16</f>
        <v>6692668.68</v>
      </c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1"/>
    </row>
    <row r="17" s="42" customFormat="1" ht="9.75" customHeight="1"/>
    <row r="18" spans="1:84" s="42" customFormat="1" ht="51.75" customHeight="1">
      <c r="A18" s="42" t="s">
        <v>205</v>
      </c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H18" s="238" t="s">
        <v>204</v>
      </c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CF18" s="42" t="s">
        <v>203</v>
      </c>
    </row>
    <row r="19" spans="14:149" s="42" customFormat="1" ht="18.75">
      <c r="N19" s="239" t="s">
        <v>198</v>
      </c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H19" s="240" t="s">
        <v>197</v>
      </c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CF19" s="42" t="s">
        <v>202</v>
      </c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S19" s="237" t="s">
        <v>201</v>
      </c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</row>
    <row r="20" spans="1:153" s="42" customFormat="1" ht="44.25" customHeight="1">
      <c r="A20" s="42" t="s">
        <v>200</v>
      </c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H20" s="238" t="s">
        <v>199</v>
      </c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DC20" s="239" t="s">
        <v>198</v>
      </c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S20" s="239" t="s">
        <v>197</v>
      </c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39"/>
      <c r="EF20" s="239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39"/>
      <c r="ES20" s="239"/>
      <c r="EW20" s="94"/>
    </row>
    <row r="21" spans="18:60" s="42" customFormat="1" ht="15.75" customHeight="1">
      <c r="R21" s="239" t="s">
        <v>198</v>
      </c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H21" s="240" t="s">
        <v>197</v>
      </c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42" t="s">
        <v>196</v>
      </c>
      <c r="B23" s="242"/>
      <c r="C23" s="243" t="s">
        <v>422</v>
      </c>
      <c r="D23" s="243"/>
      <c r="E23" s="243"/>
      <c r="F23" s="42" t="s">
        <v>196</v>
      </c>
      <c r="I23" s="237" t="s">
        <v>423</v>
      </c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42">
        <v>20</v>
      </c>
      <c r="Z23" s="242"/>
      <c r="AA23" s="242"/>
      <c r="AB23" s="242"/>
      <c r="AC23" s="242"/>
      <c r="AD23" s="241">
        <v>16</v>
      </c>
      <c r="AE23" s="241"/>
      <c r="AF23" s="241"/>
      <c r="BL23" s="46"/>
      <c r="BM23" s="45" t="s">
        <v>195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D23:AF23"/>
    <mergeCell ref="R20:AE20"/>
    <mergeCell ref="A23:B23"/>
    <mergeCell ref="C23:E23"/>
    <mergeCell ref="I23:X23"/>
    <mergeCell ref="Y23:AC23"/>
    <mergeCell ref="DS20:ES20"/>
    <mergeCell ref="R21:AE21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AH20:BH20"/>
    <mergeCell ref="DC20:DP20"/>
    <mergeCell ref="A16:AO16"/>
    <mergeCell ref="AP16:AU16"/>
    <mergeCell ref="AV16:BK16"/>
    <mergeCell ref="BL16:CE16"/>
    <mergeCell ref="DC19:DP19"/>
    <mergeCell ref="DS19:ES19"/>
    <mergeCell ref="EE15:ES15"/>
    <mergeCell ref="ET15:FJ15"/>
    <mergeCell ref="ET14:FJ14"/>
    <mergeCell ref="A15:AO15"/>
    <mergeCell ref="AP15:AU15"/>
    <mergeCell ref="AV15:BK15"/>
    <mergeCell ref="BL15:CE15"/>
    <mergeCell ref="CF15:CV15"/>
    <mergeCell ref="DN16:ED16"/>
    <mergeCell ref="EE16:ES16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CF14:CV14"/>
    <mergeCell ref="CW14:DM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8:CV8"/>
    <mergeCell ref="CW8:DM8"/>
    <mergeCell ref="DN8:ED8"/>
    <mergeCell ref="EE8:ES8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2016-04-01T07:48:42Z</cp:lastPrinted>
  <dcterms:created xsi:type="dcterms:W3CDTF">2015-02-02T08:55:52Z</dcterms:created>
  <dcterms:modified xsi:type="dcterms:W3CDTF">2016-04-01T07:49:10Z</dcterms:modified>
  <cp:category/>
  <cp:version/>
  <cp:contentType/>
  <cp:contentStatus/>
</cp:coreProperties>
</file>