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<sst xmlns="http://schemas.openxmlformats.org/spreadsheetml/2006/main" count="1602" uniqueCount="486">
  <si>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</si>
  <si>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</si>
  <si>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</si>
  <si>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</si>
  <si>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</si>
  <si>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</si>
  <si>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</si>
  <si>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</si>
  <si>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</si>
  <si>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</si>
  <si>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</si>
  <si>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</si>
  <si>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</si>
  <si>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</si>
  <si>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</si>
  <si>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</si>
  <si>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</si>
  <si>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</si>
  <si>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</si>
  <si>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</si>
  <si>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</si>
  <si>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</si>
  <si>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</si>
  <si>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</si>
  <si>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</si>
  <si>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</si>
  <si>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</si>
  <si>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</si>
  <si>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</si>
  <si>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</si>
  <si>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</si>
  <si>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</si>
  <si>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</si>
  <si>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</si>
  <si>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</si>
  <si>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</si>
  <si>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</si>
  <si>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</si>
  <si>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</si>
  <si>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</si>
  <si>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</si>
  <si>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</si>
  <si>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</si>
  <si>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</si>
  <si>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</si>
  <si>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</si>
  <si>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</si>
  <si>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</si>
  <si>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</si>
  <si>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</si>
  <si>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</si>
  <si>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</si>
  <si>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</si>
  <si>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</si>
  <si>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</si>
  <si>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</si>
  <si>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</si>
  <si>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</si>
  <si>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</si>
  <si>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</si>
  <si>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</si>
  <si>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</si>
  <si>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</si>
  <si>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</si>
  <si>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</si>
  <si>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</si>
  <si>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</si>
  <si>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</si>
  <si>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</si>
  <si>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</si>
  <si>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</si>
  <si>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</si>
  <si>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</si>
  <si>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</si>
  <si>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</si>
  <si>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</si>
  <si>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</si>
  <si>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</si>
  <si>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</si>
  <si>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</si>
  <si>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</si>
  <si>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</si>
  <si>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</si>
  <si>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</si>
  <si>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</si>
  <si>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</si>
  <si>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</si>
  <si>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</si>
  <si>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</si>
  <si>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</si>
  <si>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</si>
  <si>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</si>
  <si>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</si>
  <si>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</si>
  <si>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</si>
  <si>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</si>
  <si>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</si>
  <si>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</si>
  <si>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</si>
  <si>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</si>
  <si>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</si>
  <si>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</si>
  <si>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</si>
  <si>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</si>
  <si>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</si>
  <si>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</si>
  <si>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</si>
  <si>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</si>
  <si>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</si>
  <si>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</si>
  <si>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</si>
  <si>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</si>
  <si>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</si>
  <si>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</si>
  <si>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</si>
  <si>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</si>
  <si>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</si>
  <si>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</si>
  <si>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</si>
  <si>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</si>
  <si>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</si>
  <si>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</si>
  <si>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</si>
  <si>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</si>
  <si>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</si>
  <si>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</si>
  <si>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</si>
  <si>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</si>
  <si>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</si>
  <si>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</si>
  <si>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</si>
  <si>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</si>
  <si>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</si>
  <si>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</si>
  <si>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</si>
  <si>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</si>
  <si>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</si>
  <si>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</si>
  <si>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</si>
  <si>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</si>
  <si>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</si>
  <si>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</si>
  <si>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</si>
  <si>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</si>
  <si>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</si>
  <si>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</si>
  <si>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</si>
  <si>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</si>
  <si>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</si>
  <si>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</si>
  <si>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</si>
  <si>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</si>
  <si>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</si>
  <si>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</si>
  <si>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</si>
  <si>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</si>
  <si>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</si>
  <si>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</si>
  <si>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</si>
  <si>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</si>
  <si>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</si>
  <si>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</si>
  <si>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</si>
  <si>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</si>
  <si>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</si>
  <si>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</si>
  <si>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</si>
  <si>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</si>
  <si>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</si>
  <si>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</si>
  <si>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</si>
  <si>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</si>
  <si>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</si>
  <si>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</si>
  <si>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</si>
  <si>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</si>
  <si>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</si>
  <si>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</si>
  <si>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</si>
  <si>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</si>
  <si>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</si>
  <si>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</si>
  <si>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</si>
  <si>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</si>
  <si>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</si>
  <si>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</si>
  <si>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</si>
  <si>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</si>
  <si>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</si>
  <si>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</si>
  <si>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</si>
  <si>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</si>
  <si>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</si>
  <si>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</si>
  <si>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</si>
  <si>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</si>
  <si>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</si>
  <si>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</si>
  <si>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</si>
  <si>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</si>
  <si>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</si>
  <si>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</si>
  <si>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</si>
  <si>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</si>
  <si>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</si>
  <si>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</si>
  <si>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</si>
  <si>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</si>
  <si>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</si>
  <si>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</si>
  <si>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</si>
  <si>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</si>
  <si>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</si>
  <si>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</si>
  <si>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</si>
  <si>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</si>
  <si>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</si>
  <si>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</si>
  <si>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</si>
  <si>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</si>
  <si>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</si>
  <si>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</si>
  <si>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</si>
  <si>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</si>
  <si>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</si>
  <si>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</si>
  <si>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</si>
  <si>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</si>
  <si>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</si>
  <si>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</si>
  <si>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</si>
  <si>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</si>
  <si>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</si>
  <si>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</si>
  <si>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</si>
  <si>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</si>
  <si>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</si>
  <si>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</si>
  <si>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</si>
  <si>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</si>
  <si>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</si>
  <si>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</si>
  <si>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</si>
  <si>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</si>
  <si>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</si>
  <si>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</si>
  <si>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</si>
  <si>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</si>
  <si>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</si>
  <si>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</si>
  <si>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</si>
  <si>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</si>
  <si>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</si>
  <si>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</si>
  <si>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</si>
  <si>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</si>
  <si>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</si>
  <si>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</si>
  <si>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</si>
  <si>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</si>
  <si>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</si>
  <si>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</si>
  <si>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</si>
  <si>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</si>
  <si>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</si>
  <si>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</si>
  <si>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</si>
  <si>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</si>
  <si>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</si>
  <si>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</si>
  <si>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</si>
  <si>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</si>
  <si>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</si>
  <si>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</si>
  <si>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</si>
  <si>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</si>
  <si>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</si>
  <si>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</si>
  <si>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</si>
  <si>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</si>
  <si>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</si>
  <si>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</si>
  <si>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</si>
  <si>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</si>
  <si>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</si>
  <si>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</si>
  <si>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</si>
  <si>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</si>
  <si>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</si>
  <si>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</si>
  <si>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</si>
  <si>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</si>
  <si>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</si>
  <si>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</si>
  <si>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</si>
  <si>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</si>
  <si>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</si>
  <si>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</si>
  <si>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</si>
  <si>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</si>
  <si>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</si>
  <si>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</si>
  <si>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</si>
  <si>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</si>
  <si>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</si>
  <si>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</si>
  <si>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</si>
  <si>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</si>
  <si>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</si>
  <si>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</si>
  <si>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</si>
  <si>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</si>
  <si>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</si>
  <si>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</si>
  <si>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</si>
  <si>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</si>
  <si>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</si>
  <si>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</si>
  <si>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</si>
  <si>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</si>
  <si>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</si>
  <si>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</si>
  <si>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</si>
  <si>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</si>
  <si>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</si>
  <si>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</si>
  <si>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</si>
  <si>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</si>
  <si>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</si>
  <si>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</si>
  <si>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</si>
  <si>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</si>
  <si>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</si>
  <si>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</si>
  <si>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</si>
  <si>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</si>
  <si>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</si>
  <si>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</si>
  <si>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</si>
  <si>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</si>
  <si>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</si>
  <si>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</si>
  <si>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</si>
  <si>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</si>
  <si>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</si>
  <si>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</si>
  <si>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</si>
  <si>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</si>
  <si>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</si>
  <si>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</si>
  <si>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</si>
  <si>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</si>
  <si>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</si>
  <si>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</si>
  <si>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</si>
  <si>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</si>
  <si>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</si>
  <si>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</si>
  <si>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</si>
  <si>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</si>
  <si>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</si>
  <si>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</si>
  <si>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</si>
  <si>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</si>
  <si>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</si>
  <si>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</si>
  <si>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</si>
  <si>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</si>
  <si>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</si>
  <si>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</si>
  <si>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</si>
  <si>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</si>
  <si>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</si>
  <si>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</si>
  <si>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</si>
  <si>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</si>
  <si>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</si>
  <si>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</si>
  <si>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</si>
  <si>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</si>
  <si>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</si>
  <si>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</si>
  <si>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</si>
  <si>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</si>
  <si>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</si>
  <si>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</si>
  <si>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</si>
  <si>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</si>
  <si>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</si>
  <si>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</si>
  <si>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</si>
  <si>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</si>
  <si>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</si>
  <si>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</si>
  <si>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</si>
  <si>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</si>
  <si>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</si>
  <si>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</si>
  <si>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</si>
  <si>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</si>
  <si>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</si>
  <si>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</si>
  <si>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</si>
  <si>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</si>
  <si>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</si>
  <si>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</si>
  <si>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</si>
  <si>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</si>
  <si>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</si>
  <si>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</si>
  <si>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</si>
  <si>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</si>
  <si>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</si>
  <si>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</si>
  <si>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</si>
  <si>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</si>
  <si>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</si>
  <si>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</si>
  <si>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</si>
  <si>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</si>
  <si>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</si>
  <si>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</si>
  <si>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</si>
  <si>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</si>
  <si>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</si>
  <si>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</si>
  <si>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</si>
  <si>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</si>
  <si>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</si>
  <si>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</si>
  <si>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</si>
  <si>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</si>
  <si>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</si>
  <si>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</si>
  <si>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18 г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</si>
  <si>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</si>
  <si>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</si>
  <si>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</si>
  <si>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</si>
  <si>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</si>
  <si>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</si>
  <si>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</si>
  <si>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</si>
  <si>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</si>
  <si>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</si>
  <si>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</si>
  <si>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</si>
  <si>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</si>
  <si>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</si>
  <si>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</si>
  <si>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</si>
  <si>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</si>
  <si>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</si>
  <si>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</si>
  <si>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</si>
  <si>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</si>
  <si>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</si>
  <si>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</si>
  <si>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</si>
  <si>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</si>
  <si>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</si>
  <si>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</si>
  <si>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</si>
  <si>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</si>
  <si>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</si>
  <si>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</si>
  <si>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</si>
  <si>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</si>
  <si>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</si>
  <si>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</si>
  <si>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</si>
  <si>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</si>
  <si>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</si>
  <si>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</si>
  <si>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 612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</si>
  <si>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</si>
  <si>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</si>
  <si>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</si>
  <si>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</si>
  <si>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</si>
  <si>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</si>
  <si>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августа</t>
  </si>
  <si>
    <t>01.08.2018</t>
  </si>
  <si>
    <t>О.И.Новицкая</t>
  </si>
  <si>
    <t>И.о. руководителя</t>
  </si>
  <si>
    <t> 1310028600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</si>
</sst>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4" fontId="14" fillId="34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4" fontId="9" fillId="34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10" xfId="53" applyFont="1" applyBorder="1" applyAlignment="1">
      <alignment horizontal="center" vertical="top" wrapText="1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>
      <alignment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view="pageBreakPreview" zoomScale="50" zoomScaleNormal="75" zoomScaleSheetLayoutView="50" workbookViewId="0" topLeftCell="A107">
      <selection activeCell="BJ119" sqref="BJ119:CE119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95" t="s">
        <v>355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3" t="s">
        <v>422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55"/>
      <c r="ES2" s="55"/>
      <c r="ET2" s="187" t="s">
        <v>354</v>
      </c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9"/>
    </row>
    <row r="3" spans="1:166" s="35" customFormat="1" ht="27.75" customHeight="1">
      <c r="A3" s="193" t="s">
        <v>423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97"/>
      <c r="EL3" s="97"/>
      <c r="EM3" s="97"/>
      <c r="EN3" s="97"/>
      <c r="EO3" s="97"/>
      <c r="EP3" s="97"/>
      <c r="EQ3" s="97"/>
      <c r="ER3" s="55"/>
      <c r="ES3" s="5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100"/>
    </row>
    <row r="4" spans="1:166" s="35" customFormat="1" ht="27.75" customHeight="1" thickBo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194" t="s">
        <v>424</v>
      </c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55"/>
      <c r="ES4" s="5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100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353</v>
      </c>
      <c r="ER5" s="55"/>
      <c r="ES5" s="55"/>
      <c r="ET5" s="190" t="s">
        <v>358</v>
      </c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2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352</v>
      </c>
      <c r="BI6" s="197" t="s">
        <v>481</v>
      </c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9">
        <v>2018</v>
      </c>
      <c r="CF6" s="199"/>
      <c r="CG6" s="199"/>
      <c r="CH6" s="199"/>
      <c r="CI6" s="199"/>
      <c r="CJ6" s="200" t="s">
        <v>351</v>
      </c>
      <c r="CK6" s="200"/>
      <c r="CL6" s="81"/>
      <c r="CM6" s="80"/>
      <c r="CN6" s="80"/>
      <c r="CO6" s="80"/>
      <c r="CP6" s="80"/>
      <c r="CQ6" s="55"/>
      <c r="CR6" s="55"/>
      <c r="CS6" s="55"/>
      <c r="CT6" s="55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350</v>
      </c>
      <c r="ER6" s="55"/>
      <c r="ES6" s="55"/>
      <c r="ET6" s="177" t="s">
        <v>482</v>
      </c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9"/>
    </row>
    <row r="7" spans="1:166" s="35" customFormat="1" ht="28.5" customHeight="1">
      <c r="A7" s="183" t="s">
        <v>425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81"/>
      <c r="BD7" s="81"/>
      <c r="BE7" s="81"/>
      <c r="BF7" s="81"/>
      <c r="BG7" s="81"/>
      <c r="BH7" s="82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82"/>
      <c r="CF7" s="82"/>
      <c r="CG7" s="82"/>
      <c r="CH7" s="82"/>
      <c r="CI7" s="82"/>
      <c r="CJ7" s="99"/>
      <c r="CK7" s="99"/>
      <c r="CL7" s="81"/>
      <c r="CM7" s="80"/>
      <c r="CN7" s="80"/>
      <c r="CO7" s="80"/>
      <c r="CP7" s="80"/>
      <c r="CQ7" s="55"/>
      <c r="CR7" s="55"/>
      <c r="CS7" s="55"/>
      <c r="CT7" s="5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1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3"/>
    </row>
    <row r="8" spans="1:166" s="35" customFormat="1" ht="28.5" customHeight="1">
      <c r="A8" s="183" t="s">
        <v>426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81"/>
      <c r="BD8" s="81"/>
      <c r="BE8" s="81"/>
      <c r="BF8" s="81"/>
      <c r="BG8" s="81"/>
      <c r="BH8" s="82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82"/>
      <c r="CF8" s="82"/>
      <c r="CG8" s="82"/>
      <c r="CH8" s="82"/>
      <c r="CI8" s="82"/>
      <c r="CJ8" s="99"/>
      <c r="CK8" s="99"/>
      <c r="CL8" s="81"/>
      <c r="CM8" s="80"/>
      <c r="CN8" s="80"/>
      <c r="CO8" s="80"/>
      <c r="CP8" s="80"/>
      <c r="CQ8" s="55"/>
      <c r="CR8" s="55"/>
      <c r="CS8" s="55"/>
      <c r="CT8" s="5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1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3"/>
    </row>
    <row r="9" spans="1:166" s="35" customFormat="1" ht="28.5" customHeight="1">
      <c r="A9" s="183" t="s">
        <v>426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81"/>
      <c r="BD9" s="81"/>
      <c r="BE9" s="81"/>
      <c r="BF9" s="81"/>
      <c r="BG9" s="81"/>
      <c r="BH9" s="82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82"/>
      <c r="CF9" s="82"/>
      <c r="CG9" s="82"/>
      <c r="CH9" s="82"/>
      <c r="CI9" s="82"/>
      <c r="CJ9" s="99"/>
      <c r="CK9" s="99"/>
      <c r="CL9" s="81"/>
      <c r="CM9" s="80"/>
      <c r="CN9" s="80"/>
      <c r="CO9" s="80"/>
      <c r="CP9" s="80"/>
      <c r="CQ9" s="55"/>
      <c r="CR9" s="55"/>
      <c r="CS9" s="55"/>
      <c r="CT9" s="5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1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3"/>
    </row>
    <row r="10" spans="1:166" s="35" customFormat="1" ht="26.25" customHeight="1">
      <c r="A10" s="183" t="s">
        <v>427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55"/>
      <c r="BD10" s="55"/>
      <c r="BE10" s="198" t="s">
        <v>349</v>
      </c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348</v>
      </c>
      <c r="ER10" s="55"/>
      <c r="ES10" s="55"/>
      <c r="ET10" s="170" t="s">
        <v>347</v>
      </c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2"/>
    </row>
    <row r="11" spans="1:166" s="35" customFormat="1" ht="32.25" customHeight="1">
      <c r="A11" s="57" t="s">
        <v>346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01" t="s">
        <v>345</v>
      </c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7" t="s">
        <v>429</v>
      </c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9"/>
    </row>
    <row r="12" spans="1:166" s="35" customFormat="1" ht="33.75" customHeight="1">
      <c r="A12" s="57" t="s">
        <v>428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7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9"/>
    </row>
    <row r="13" spans="1:166" s="35" customFormat="1" ht="31.5" customHeight="1" thickBot="1">
      <c r="A13" s="57" t="s">
        <v>344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343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342</v>
      </c>
      <c r="ER13" s="55"/>
      <c r="ES13" s="55"/>
      <c r="ET13" s="180">
        <v>383</v>
      </c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2"/>
    </row>
    <row r="14" spans="1:166" s="35" customFormat="1" ht="29.25" customHeight="1">
      <c r="A14" s="147" t="s">
        <v>341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9"/>
    </row>
    <row r="15" spans="1:167" s="35" customFormat="1" ht="19.5" customHeight="1">
      <c r="A15" s="150" t="s">
        <v>186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2"/>
      <c r="AN15" s="150" t="s">
        <v>185</v>
      </c>
      <c r="AO15" s="151"/>
      <c r="AP15" s="151"/>
      <c r="AQ15" s="151"/>
      <c r="AR15" s="151"/>
      <c r="AS15" s="152"/>
      <c r="AT15" s="156" t="s">
        <v>430</v>
      </c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8"/>
      <c r="BJ15" s="156" t="s">
        <v>431</v>
      </c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8"/>
      <c r="CF15" s="168" t="s">
        <v>184</v>
      </c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7"/>
      <c r="ET15" s="169" t="s">
        <v>183</v>
      </c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38"/>
    </row>
    <row r="16" spans="1:167" s="35" customFormat="1" ht="75.7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5"/>
      <c r="AN16" s="153"/>
      <c r="AO16" s="154"/>
      <c r="AP16" s="154"/>
      <c r="AQ16" s="154"/>
      <c r="AR16" s="154"/>
      <c r="AS16" s="155"/>
      <c r="AT16" s="159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1"/>
      <c r="BJ16" s="159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1"/>
      <c r="CF16" s="166" t="s">
        <v>432</v>
      </c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7"/>
      <c r="CW16" s="168" t="s">
        <v>182</v>
      </c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7"/>
      <c r="DN16" s="168" t="s">
        <v>181</v>
      </c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7"/>
      <c r="EE16" s="168" t="s">
        <v>180</v>
      </c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7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38"/>
    </row>
    <row r="17" spans="1:167" s="35" customFormat="1" ht="16.5" customHeight="1">
      <c r="A17" s="162">
        <v>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4"/>
      <c r="AN17" s="162">
        <v>2</v>
      </c>
      <c r="AO17" s="163"/>
      <c r="AP17" s="163"/>
      <c r="AQ17" s="163"/>
      <c r="AR17" s="163"/>
      <c r="AS17" s="164"/>
      <c r="AT17" s="162">
        <v>3</v>
      </c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4"/>
      <c r="BJ17" s="162">
        <v>4</v>
      </c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4"/>
      <c r="CF17" s="162">
        <v>5</v>
      </c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4"/>
      <c r="CW17" s="162">
        <v>6</v>
      </c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  <c r="DN17" s="162">
        <v>7</v>
      </c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4"/>
      <c r="EE17" s="162">
        <v>8</v>
      </c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4"/>
      <c r="ET17" s="165">
        <v>9</v>
      </c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38"/>
    </row>
    <row r="18" spans="1:167" s="45" customFormat="1" ht="29.25" customHeight="1">
      <c r="A18" s="174" t="s">
        <v>340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6"/>
      <c r="AN18" s="124" t="s">
        <v>339</v>
      </c>
      <c r="AO18" s="124"/>
      <c r="AP18" s="124"/>
      <c r="AQ18" s="124"/>
      <c r="AR18" s="124"/>
      <c r="AS18" s="124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11">
        <f>BJ20+BJ107</f>
        <v>10483600</v>
      </c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>
        <f>CF20+CF107</f>
        <v>6356649.58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6">
        <f>CF18</f>
        <v>6356649.58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50"/>
    </row>
    <row r="19" spans="1:167" s="35" customFormat="1" ht="15" customHeight="1">
      <c r="A19" s="135" t="s">
        <v>178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26" t="s">
        <v>338</v>
      </c>
      <c r="AO19" s="126"/>
      <c r="AP19" s="126"/>
      <c r="AQ19" s="126"/>
      <c r="AR19" s="126"/>
      <c r="AS19" s="126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38"/>
    </row>
    <row r="20" spans="1:167" s="45" customFormat="1" ht="24" customHeight="1">
      <c r="A20" s="128" t="s">
        <v>337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4"/>
      <c r="AO20" s="124"/>
      <c r="AP20" s="124"/>
      <c r="AQ20" s="124"/>
      <c r="AR20" s="124"/>
      <c r="AS20" s="124"/>
      <c r="AT20" s="146" t="s">
        <v>336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11">
        <f>BJ21+BJ67+BJ85+BJ94+BJ42+BJ99+BJ36</f>
        <v>2657000</v>
      </c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>
        <f>CF21+CF67+CF85+CF94+CF89+CF104+CF42+CF99+CF36</f>
        <v>1401074.58</v>
      </c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6">
        <f aca="true" t="shared" si="0" ref="EE20:EE53">CF20</f>
        <v>1401074.58</v>
      </c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50"/>
    </row>
    <row r="21" spans="1:167" s="45" customFormat="1" ht="26.25" customHeight="1">
      <c r="A21" s="129" t="s">
        <v>335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4"/>
      <c r="AO21" s="124"/>
      <c r="AP21" s="124"/>
      <c r="AQ21" s="124"/>
      <c r="AR21" s="124"/>
      <c r="AS21" s="124"/>
      <c r="AT21" s="146" t="s">
        <v>334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11">
        <f>BJ22</f>
        <v>417000</v>
      </c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>
        <f>CF22</f>
        <v>251067.44000000003</v>
      </c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6">
        <f t="shared" si="0"/>
        <v>251067.44000000003</v>
      </c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53"/>
      <c r="FJ21" s="53"/>
      <c r="FK21" s="50"/>
    </row>
    <row r="22" spans="1:167" s="45" customFormat="1" ht="27.75" customHeight="1">
      <c r="A22" s="129" t="s">
        <v>322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4"/>
      <c r="AO22" s="124"/>
      <c r="AP22" s="124"/>
      <c r="AQ22" s="124"/>
      <c r="AR22" s="124"/>
      <c r="AS22" s="124"/>
      <c r="AT22" s="146" t="s">
        <v>333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11">
        <f>BJ23</f>
        <v>417000</v>
      </c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>
        <f>CF23+CF32+CF28</f>
        <v>251067.44000000003</v>
      </c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6">
        <f t="shared" si="0"/>
        <v>251067.44000000003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53"/>
      <c r="FI22" s="53"/>
      <c r="FJ22" s="53"/>
      <c r="FK22" s="50"/>
    </row>
    <row r="23" spans="1:167" s="45" customFormat="1" ht="27.75" customHeight="1">
      <c r="A23" s="128" t="s">
        <v>322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4"/>
      <c r="AO23" s="124"/>
      <c r="AP23" s="124"/>
      <c r="AQ23" s="124"/>
      <c r="AR23" s="124"/>
      <c r="AS23" s="124"/>
      <c r="AT23" s="146" t="s">
        <v>332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11">
        <v>417000</v>
      </c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>
        <f>CF24+CF25+CF26+CF27</f>
        <v>211812.83000000002</v>
      </c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6">
        <f t="shared" si="0"/>
        <v>211812.83000000002</v>
      </c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50"/>
    </row>
    <row r="24" spans="1:170" s="35" customFormat="1" ht="27.75" customHeight="1">
      <c r="A24" s="125" t="s">
        <v>322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6"/>
      <c r="AO24" s="126"/>
      <c r="AP24" s="126"/>
      <c r="AQ24" s="126"/>
      <c r="AR24" s="126"/>
      <c r="AS24" s="126"/>
      <c r="AT24" s="173" t="s">
        <v>331</v>
      </c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13">
        <v>0</v>
      </c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>
        <v>210524.9</v>
      </c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7">
        <f t="shared" si="0"/>
        <v>210524.9</v>
      </c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38"/>
      <c r="FN24" s="38"/>
    </row>
    <row r="25" spans="1:170" s="35" customFormat="1" ht="27.75" customHeight="1">
      <c r="A25" s="125" t="s">
        <v>322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6"/>
      <c r="AO25" s="126"/>
      <c r="AP25" s="126"/>
      <c r="AQ25" s="126"/>
      <c r="AR25" s="126"/>
      <c r="AS25" s="126"/>
      <c r="AT25" s="173" t="s">
        <v>330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13">
        <v>0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>
        <v>380.73</v>
      </c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7">
        <f t="shared" si="0"/>
        <v>380.73</v>
      </c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38"/>
      <c r="FN25" s="38"/>
    </row>
    <row r="26" spans="1:170" s="35" customFormat="1" ht="27.75" customHeight="1">
      <c r="A26" s="125" t="s">
        <v>322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  <c r="AO26" s="126"/>
      <c r="AP26" s="126"/>
      <c r="AQ26" s="126"/>
      <c r="AR26" s="126"/>
      <c r="AS26" s="126"/>
      <c r="AT26" s="173" t="s">
        <v>329</v>
      </c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13">
        <v>0</v>
      </c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>
        <v>1041.66</v>
      </c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7">
        <f t="shared" si="0"/>
        <v>1041.66</v>
      </c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38"/>
      <c r="FN26" s="38"/>
    </row>
    <row r="27" spans="1:170" s="35" customFormat="1" ht="27.75" customHeight="1">
      <c r="A27" s="125" t="s">
        <v>322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6"/>
      <c r="AO27" s="126"/>
      <c r="AP27" s="126"/>
      <c r="AQ27" s="126"/>
      <c r="AR27" s="126"/>
      <c r="AS27" s="126"/>
      <c r="AT27" s="173" t="s">
        <v>433</v>
      </c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13">
        <v>0</v>
      </c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>
        <v>-134.46</v>
      </c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7">
        <f>CF27</f>
        <v>-134.46</v>
      </c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38"/>
      <c r="FN27" s="38"/>
    </row>
    <row r="28" spans="1:170" s="45" customFormat="1" ht="24" customHeight="1">
      <c r="A28" s="128" t="s">
        <v>322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4"/>
      <c r="AO28" s="124"/>
      <c r="AP28" s="124"/>
      <c r="AQ28" s="124"/>
      <c r="AR28" s="124"/>
      <c r="AS28" s="124"/>
      <c r="AT28" s="146" t="s">
        <v>328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11">
        <v>0</v>
      </c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>
        <f>CF31+CF30+CF29</f>
        <v>697.38</v>
      </c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6">
        <f t="shared" si="0"/>
        <v>697.38</v>
      </c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50"/>
      <c r="FN28" s="50"/>
    </row>
    <row r="29" spans="1:170" s="35" customFormat="1" ht="24" customHeight="1">
      <c r="A29" s="125" t="s">
        <v>322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O29" s="126"/>
      <c r="AP29" s="126"/>
      <c r="AQ29" s="126"/>
      <c r="AR29" s="126"/>
      <c r="AS29" s="126"/>
      <c r="AT29" s="173" t="s">
        <v>327</v>
      </c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13">
        <v>0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>
        <v>697.38</v>
      </c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7">
        <f t="shared" si="0"/>
        <v>697.38</v>
      </c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38"/>
      <c r="FN29" s="38"/>
    </row>
    <row r="30" spans="1:170" s="35" customFormat="1" ht="24" customHeight="1">
      <c r="A30" s="125" t="s">
        <v>322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6"/>
      <c r="AO30" s="126"/>
      <c r="AP30" s="126"/>
      <c r="AQ30" s="126"/>
      <c r="AR30" s="126"/>
      <c r="AS30" s="126"/>
      <c r="AT30" s="173" t="s">
        <v>410</v>
      </c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13">
        <v>0</v>
      </c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>
        <v>0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7">
        <f>CF30</f>
        <v>0</v>
      </c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38"/>
      <c r="FN30" s="38"/>
    </row>
    <row r="31" spans="1:170" s="35" customFormat="1" ht="24" customHeight="1">
      <c r="A31" s="125" t="s">
        <v>322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6"/>
      <c r="AO31" s="126"/>
      <c r="AP31" s="126"/>
      <c r="AQ31" s="126"/>
      <c r="AR31" s="126"/>
      <c r="AS31" s="126"/>
      <c r="AT31" s="173" t="s">
        <v>326</v>
      </c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13">
        <v>0</v>
      </c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>
        <v>0</v>
      </c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7">
        <f t="shared" si="0"/>
        <v>0</v>
      </c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38"/>
      <c r="FN31" s="38"/>
    </row>
    <row r="32" spans="1:170" s="45" customFormat="1" ht="24" customHeight="1">
      <c r="A32" s="128" t="s">
        <v>322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4"/>
      <c r="AO32" s="124"/>
      <c r="AP32" s="124"/>
      <c r="AQ32" s="124"/>
      <c r="AR32" s="124"/>
      <c r="AS32" s="124"/>
      <c r="AT32" s="146" t="s">
        <v>325</v>
      </c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11">
        <v>0</v>
      </c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>
        <f>CF33+CF34+CF35</f>
        <v>38557.23</v>
      </c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6">
        <f t="shared" si="0"/>
        <v>38557.23</v>
      </c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50"/>
      <c r="FN32" s="50"/>
    </row>
    <row r="33" spans="1:170" s="35" customFormat="1" ht="26.25" customHeight="1">
      <c r="A33" s="125" t="s">
        <v>322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6"/>
      <c r="AO33" s="126"/>
      <c r="AP33" s="126"/>
      <c r="AQ33" s="126"/>
      <c r="AR33" s="126"/>
      <c r="AS33" s="126"/>
      <c r="AT33" s="173" t="s">
        <v>324</v>
      </c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13">
        <v>0</v>
      </c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>
        <v>38426.76</v>
      </c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7">
        <f t="shared" si="0"/>
        <v>38426.76</v>
      </c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38"/>
      <c r="FN33" s="38"/>
    </row>
    <row r="34" spans="1:170" s="35" customFormat="1" ht="27" customHeight="1">
      <c r="A34" s="125" t="s">
        <v>322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6"/>
      <c r="AO34" s="126"/>
      <c r="AP34" s="126"/>
      <c r="AQ34" s="126"/>
      <c r="AR34" s="126"/>
      <c r="AS34" s="126"/>
      <c r="AT34" s="173" t="s">
        <v>323</v>
      </c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13">
        <v>0</v>
      </c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>
        <v>26.97</v>
      </c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7">
        <f t="shared" si="0"/>
        <v>26.97</v>
      </c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38"/>
      <c r="FN34" s="38"/>
    </row>
    <row r="35" spans="1:170" s="35" customFormat="1" ht="24" customHeight="1">
      <c r="A35" s="125" t="s">
        <v>322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126"/>
      <c r="AP35" s="126"/>
      <c r="AQ35" s="126"/>
      <c r="AR35" s="126"/>
      <c r="AS35" s="126"/>
      <c r="AT35" s="173" t="s">
        <v>321</v>
      </c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13">
        <v>0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>
        <v>103.5</v>
      </c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7">
        <f t="shared" si="0"/>
        <v>103.5</v>
      </c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38"/>
      <c r="FN35" s="38"/>
    </row>
    <row r="36" spans="1:170" s="45" customFormat="1" ht="38.25" customHeight="1" hidden="1">
      <c r="A36" s="128" t="s">
        <v>320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4"/>
      <c r="AO36" s="124"/>
      <c r="AP36" s="124"/>
      <c r="AQ36" s="124"/>
      <c r="AR36" s="124"/>
      <c r="AS36" s="124"/>
      <c r="AT36" s="127" t="s">
        <v>319</v>
      </c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11">
        <f>BJ37</f>
        <v>0</v>
      </c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>
        <f>CF37</f>
        <v>0</v>
      </c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6">
        <f t="shared" si="0"/>
        <v>0</v>
      </c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50"/>
      <c r="FN36" s="50"/>
    </row>
    <row r="37" spans="1:170" s="35" customFormat="1" ht="27.75" customHeight="1" hidden="1">
      <c r="A37" s="125" t="s">
        <v>318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6"/>
      <c r="AO37" s="126"/>
      <c r="AP37" s="126"/>
      <c r="AQ37" s="126"/>
      <c r="AR37" s="126"/>
      <c r="AS37" s="126"/>
      <c r="AT37" s="115" t="s">
        <v>317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3">
        <f>BJ38+BJ39+BJ40+BJ41</f>
        <v>0</v>
      </c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>
        <f>CF38+CF39+CF40+CF41</f>
        <v>0</v>
      </c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7">
        <f t="shared" si="0"/>
        <v>0</v>
      </c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38"/>
      <c r="FN37" s="38"/>
    </row>
    <row r="38" spans="1:170" s="35" customFormat="1" ht="28.5" customHeight="1" hidden="1">
      <c r="A38" s="125" t="s">
        <v>316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O38" s="126"/>
      <c r="AP38" s="126"/>
      <c r="AQ38" s="126"/>
      <c r="AR38" s="126"/>
      <c r="AS38" s="126"/>
      <c r="AT38" s="115" t="s">
        <v>315</v>
      </c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3">
        <v>0</v>
      </c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>
        <v>0</v>
      </c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7">
        <f t="shared" si="0"/>
        <v>0</v>
      </c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38"/>
      <c r="FN38" s="38"/>
    </row>
    <row r="39" spans="1:170" s="35" customFormat="1" ht="26.25" customHeight="1" hidden="1">
      <c r="A39" s="125" t="s">
        <v>314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6"/>
      <c r="AO39" s="126"/>
      <c r="AP39" s="126"/>
      <c r="AQ39" s="126"/>
      <c r="AR39" s="126"/>
      <c r="AS39" s="126"/>
      <c r="AT39" s="115" t="s">
        <v>313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3">
        <v>0</v>
      </c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>
        <v>0</v>
      </c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7">
        <f t="shared" si="0"/>
        <v>0</v>
      </c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38"/>
      <c r="FN39" s="38"/>
    </row>
    <row r="40" spans="1:170" s="35" customFormat="1" ht="26.25" customHeight="1" hidden="1">
      <c r="A40" s="125" t="s">
        <v>312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6"/>
      <c r="AO40" s="126"/>
      <c r="AP40" s="126"/>
      <c r="AQ40" s="126"/>
      <c r="AR40" s="126"/>
      <c r="AS40" s="126"/>
      <c r="AT40" s="115" t="s">
        <v>311</v>
      </c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3">
        <v>0</v>
      </c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>
        <v>0</v>
      </c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7">
        <f t="shared" si="0"/>
        <v>0</v>
      </c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38"/>
      <c r="FN40" s="38"/>
    </row>
    <row r="41" spans="1:170" s="35" customFormat="1" ht="27" customHeight="1" hidden="1">
      <c r="A41" s="125" t="s">
        <v>310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126"/>
      <c r="AP41" s="126"/>
      <c r="AQ41" s="126"/>
      <c r="AR41" s="126"/>
      <c r="AS41" s="126"/>
      <c r="AT41" s="115" t="s">
        <v>309</v>
      </c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3">
        <v>0</v>
      </c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>
        <v>0</v>
      </c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7">
        <f t="shared" si="0"/>
        <v>0</v>
      </c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38"/>
      <c r="FN41" s="38"/>
    </row>
    <row r="42" spans="1:167" s="35" customFormat="1" ht="23.25" customHeight="1">
      <c r="A42" s="136" t="s">
        <v>308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24"/>
      <c r="AO42" s="124"/>
      <c r="AP42" s="124"/>
      <c r="AQ42" s="124"/>
      <c r="AR42" s="124"/>
      <c r="AS42" s="124"/>
      <c r="AT42" s="127" t="s">
        <v>307</v>
      </c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11">
        <f>BJ43+BJ62</f>
        <v>607600</v>
      </c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>
        <f>CF43+CF62</f>
        <v>650368.51</v>
      </c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6">
        <f t="shared" si="0"/>
        <v>650368.51</v>
      </c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52"/>
      <c r="FJ42" s="52"/>
      <c r="FK42" s="38"/>
    </row>
    <row r="43" spans="1:175" s="35" customFormat="1" ht="34.5" customHeight="1" hidden="1">
      <c r="A43" s="128" t="s">
        <v>306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4"/>
      <c r="AO43" s="124"/>
      <c r="AP43" s="124"/>
      <c r="AQ43" s="124"/>
      <c r="AR43" s="124"/>
      <c r="AS43" s="124"/>
      <c r="AT43" s="127" t="s">
        <v>305</v>
      </c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11">
        <v>0</v>
      </c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>
        <f>CF44+CF50+CF59</f>
        <v>0</v>
      </c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6">
        <f t="shared" si="0"/>
        <v>0</v>
      </c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52"/>
      <c r="FJ43" s="52"/>
      <c r="FK43" s="38"/>
      <c r="FS43" s="38"/>
    </row>
    <row r="44" spans="1:167" s="45" customFormat="1" ht="39.75" customHeight="1" hidden="1">
      <c r="A44" s="128" t="s">
        <v>302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4"/>
      <c r="AO44" s="124"/>
      <c r="AP44" s="124"/>
      <c r="AQ44" s="124"/>
      <c r="AR44" s="124"/>
      <c r="AS44" s="124"/>
      <c r="AT44" s="127" t="s">
        <v>304</v>
      </c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11">
        <f>BJ45+BJ46+BJ47</f>
        <v>0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>
        <f>CF45+CF49</f>
        <v>0</v>
      </c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6">
        <f t="shared" si="0"/>
        <v>0</v>
      </c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50"/>
    </row>
    <row r="45" spans="1:167" s="35" customFormat="1" ht="33" customHeight="1" hidden="1">
      <c r="A45" s="125" t="s">
        <v>302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6"/>
      <c r="AO45" s="126"/>
      <c r="AP45" s="126"/>
      <c r="AQ45" s="126"/>
      <c r="AR45" s="126"/>
      <c r="AS45" s="126"/>
      <c r="AT45" s="115" t="s">
        <v>303</v>
      </c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3">
        <v>0</v>
      </c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>
        <f>CF46+CF47</f>
        <v>0</v>
      </c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7">
        <f t="shared" si="0"/>
        <v>0</v>
      </c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38"/>
    </row>
    <row r="46" spans="1:167" s="45" customFormat="1" ht="34.5" customHeight="1" hidden="1">
      <c r="A46" s="125" t="s">
        <v>302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4"/>
      <c r="AO46" s="211"/>
      <c r="AP46" s="211"/>
      <c r="AQ46" s="211"/>
      <c r="AR46" s="211"/>
      <c r="AS46" s="211"/>
      <c r="AT46" s="115" t="s">
        <v>301</v>
      </c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113">
        <v>0</v>
      </c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>
        <v>0</v>
      </c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7">
        <f t="shared" si="0"/>
        <v>0</v>
      </c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53"/>
      <c r="FI46" s="53"/>
      <c r="FJ46" s="53"/>
      <c r="FK46" s="50"/>
    </row>
    <row r="47" spans="1:167" s="35" customFormat="1" ht="36.75" customHeight="1" hidden="1">
      <c r="A47" s="125" t="s">
        <v>299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4"/>
      <c r="AO47" s="124"/>
      <c r="AP47" s="124"/>
      <c r="AQ47" s="124"/>
      <c r="AR47" s="124"/>
      <c r="AS47" s="124"/>
      <c r="AT47" s="115" t="s">
        <v>300</v>
      </c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13">
        <v>0</v>
      </c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>
        <v>0</v>
      </c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4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114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117">
        <f t="shared" si="0"/>
        <v>0</v>
      </c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114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52"/>
      <c r="FI47" s="52"/>
      <c r="FJ47" s="52"/>
      <c r="FK47" s="38"/>
    </row>
    <row r="48" spans="1:167" s="35" customFormat="1" ht="36.75" customHeight="1" hidden="1">
      <c r="A48" s="125" t="s">
        <v>299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4"/>
      <c r="AO48" s="124"/>
      <c r="AP48" s="124"/>
      <c r="AQ48" s="124"/>
      <c r="AR48" s="124"/>
      <c r="AS48" s="124"/>
      <c r="AT48" s="115" t="s">
        <v>298</v>
      </c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13">
        <v>0</v>
      </c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>
        <v>0</v>
      </c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4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114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117">
        <f t="shared" si="0"/>
        <v>0</v>
      </c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114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52"/>
      <c r="FI48" s="52"/>
      <c r="FJ48" s="52"/>
      <c r="FK48" s="38"/>
    </row>
    <row r="49" spans="1:167" s="35" customFormat="1" ht="53.25" customHeight="1" hidden="1">
      <c r="A49" s="125" t="s">
        <v>297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4"/>
      <c r="AO49" s="124"/>
      <c r="AP49" s="124"/>
      <c r="AQ49" s="124"/>
      <c r="AR49" s="124"/>
      <c r="AS49" s="124"/>
      <c r="AT49" s="115" t="s">
        <v>296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3">
        <v>0</v>
      </c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>
        <v>0</v>
      </c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4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114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117">
        <f t="shared" si="0"/>
        <v>0</v>
      </c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114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52"/>
      <c r="FI49" s="52"/>
      <c r="FJ49" s="52"/>
      <c r="FK49" s="38"/>
    </row>
    <row r="50" spans="1:167" s="35" customFormat="1" ht="55.5" customHeight="1" hidden="1">
      <c r="A50" s="128" t="s">
        <v>295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4"/>
      <c r="AO50" s="124"/>
      <c r="AP50" s="124"/>
      <c r="AQ50" s="124"/>
      <c r="AR50" s="124"/>
      <c r="AS50" s="124"/>
      <c r="AT50" s="127" t="s">
        <v>294</v>
      </c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11">
        <f>BJ51</f>
        <v>0</v>
      </c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>
        <f>CF51+CF56</f>
        <v>0</v>
      </c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4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114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117">
        <f t="shared" si="0"/>
        <v>0</v>
      </c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114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52"/>
      <c r="FI50" s="52"/>
      <c r="FJ50" s="52"/>
      <c r="FK50" s="38"/>
    </row>
    <row r="51" spans="1:167" s="45" customFormat="1" ht="35.25" customHeight="1" hidden="1">
      <c r="A51" s="125" t="s">
        <v>291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4"/>
      <c r="AO51" s="124"/>
      <c r="AP51" s="124"/>
      <c r="AQ51" s="124"/>
      <c r="AR51" s="124"/>
      <c r="AS51" s="124"/>
      <c r="AT51" s="115" t="s">
        <v>293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3">
        <v>0</v>
      </c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>
        <f>CF52+CF53+CF54+CF55</f>
        <v>0</v>
      </c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7">
        <f t="shared" si="0"/>
        <v>0</v>
      </c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8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20"/>
      <c r="FK51" s="50"/>
    </row>
    <row r="52" spans="1:167" s="45" customFormat="1" ht="37.5" customHeight="1" hidden="1">
      <c r="A52" s="125" t="s">
        <v>291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4"/>
      <c r="AO52" s="124"/>
      <c r="AP52" s="124"/>
      <c r="AQ52" s="124"/>
      <c r="AR52" s="124"/>
      <c r="AS52" s="124"/>
      <c r="AT52" s="115" t="s">
        <v>292</v>
      </c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3">
        <v>0</v>
      </c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>
        <v>0</v>
      </c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7">
        <f t="shared" si="0"/>
        <v>0</v>
      </c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8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20"/>
      <c r="FK52" s="50"/>
    </row>
    <row r="53" spans="1:167" s="45" customFormat="1" ht="37.5" customHeight="1" hidden="1">
      <c r="A53" s="125" t="s">
        <v>291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4"/>
      <c r="AO53" s="124"/>
      <c r="AP53" s="124"/>
      <c r="AQ53" s="124"/>
      <c r="AR53" s="124"/>
      <c r="AS53" s="124"/>
      <c r="AT53" s="115" t="s">
        <v>290</v>
      </c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3">
        <v>0</v>
      </c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>
        <v>0</v>
      </c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7">
        <f t="shared" si="0"/>
        <v>0</v>
      </c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8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20"/>
      <c r="FK53" s="50"/>
    </row>
    <row r="54" spans="1:167" s="45" customFormat="1" ht="37.5" customHeight="1" hidden="1">
      <c r="A54" s="125" t="s">
        <v>289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4"/>
      <c r="AO54" s="124"/>
      <c r="AP54" s="124"/>
      <c r="AQ54" s="124"/>
      <c r="AR54" s="124"/>
      <c r="AS54" s="124"/>
      <c r="AT54" s="115" t="s">
        <v>288</v>
      </c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3">
        <v>0</v>
      </c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>
        <v>0</v>
      </c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7">
        <f aca="true" t="shared" si="1" ref="EE54:EE87">CF54</f>
        <v>0</v>
      </c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8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20"/>
      <c r="FK54" s="50"/>
    </row>
    <row r="55" spans="1:167" s="45" customFormat="1" ht="37.5" customHeight="1" hidden="1">
      <c r="A55" s="125" t="s">
        <v>287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4"/>
      <c r="AO55" s="124"/>
      <c r="AP55" s="124"/>
      <c r="AQ55" s="124"/>
      <c r="AR55" s="124"/>
      <c r="AS55" s="124"/>
      <c r="AT55" s="115" t="s">
        <v>286</v>
      </c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3">
        <v>0</v>
      </c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>
        <v>0</v>
      </c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7">
        <f t="shared" si="1"/>
        <v>0</v>
      </c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8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20"/>
      <c r="FK55" s="50"/>
    </row>
    <row r="56" spans="1:167" s="45" customFormat="1" ht="54" customHeight="1" hidden="1">
      <c r="A56" s="125" t="s">
        <v>284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4"/>
      <c r="AO56" s="124"/>
      <c r="AP56" s="124"/>
      <c r="AQ56" s="124"/>
      <c r="AR56" s="124"/>
      <c r="AS56" s="124"/>
      <c r="AT56" s="115" t="s">
        <v>285</v>
      </c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3">
        <v>0</v>
      </c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>
        <v>0</v>
      </c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7">
        <f t="shared" si="1"/>
        <v>0</v>
      </c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8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20"/>
      <c r="FK56" s="50"/>
    </row>
    <row r="57" spans="1:167" s="45" customFormat="1" ht="56.25" customHeight="1" hidden="1">
      <c r="A57" s="132" t="s">
        <v>284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4"/>
      <c r="AN57" s="124"/>
      <c r="AO57" s="124"/>
      <c r="AP57" s="124"/>
      <c r="AQ57" s="124"/>
      <c r="AR57" s="124"/>
      <c r="AS57" s="124"/>
      <c r="AT57" s="115" t="s">
        <v>283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3">
        <v>0</v>
      </c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>
        <v>0</v>
      </c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7">
        <f t="shared" si="1"/>
        <v>0</v>
      </c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8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20"/>
      <c r="FK57" s="50"/>
    </row>
    <row r="58" spans="1:167" s="45" customFormat="1" ht="75" customHeight="1" hidden="1">
      <c r="A58" s="125" t="s">
        <v>282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4"/>
      <c r="AO58" s="124"/>
      <c r="AP58" s="124"/>
      <c r="AQ58" s="124"/>
      <c r="AR58" s="124"/>
      <c r="AS58" s="124"/>
      <c r="AT58" s="115" t="s">
        <v>281</v>
      </c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3">
        <v>0</v>
      </c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>
        <v>0</v>
      </c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7">
        <f t="shared" si="1"/>
        <v>0</v>
      </c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8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20"/>
      <c r="FK58" s="50"/>
    </row>
    <row r="59" spans="1:167" s="45" customFormat="1" ht="38.25" customHeight="1" hidden="1">
      <c r="A59" s="128" t="s">
        <v>279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4"/>
      <c r="AO59" s="124"/>
      <c r="AP59" s="124"/>
      <c r="AQ59" s="124"/>
      <c r="AR59" s="124"/>
      <c r="AS59" s="124"/>
      <c r="AT59" s="127" t="s">
        <v>280</v>
      </c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11">
        <f>BJ60</f>
        <v>0</v>
      </c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>
        <f>CF60+CF61</f>
        <v>0</v>
      </c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6">
        <f t="shared" si="1"/>
        <v>0</v>
      </c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8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20"/>
      <c r="FK59" s="50"/>
    </row>
    <row r="60" spans="1:167" s="45" customFormat="1" ht="38.25" customHeight="1" hidden="1">
      <c r="A60" s="125" t="s">
        <v>279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4"/>
      <c r="AO60" s="124"/>
      <c r="AP60" s="124"/>
      <c r="AQ60" s="124"/>
      <c r="AR60" s="124"/>
      <c r="AS60" s="124"/>
      <c r="AT60" s="115" t="s">
        <v>278</v>
      </c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3">
        <v>0</v>
      </c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>
        <v>0</v>
      </c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7">
        <f t="shared" si="1"/>
        <v>0</v>
      </c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8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20"/>
      <c r="FK60" s="50"/>
    </row>
    <row r="61" spans="1:167" s="45" customFormat="1" ht="41.25" customHeight="1" hidden="1">
      <c r="A61" s="125" t="s">
        <v>279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4"/>
      <c r="AO61" s="124"/>
      <c r="AP61" s="124"/>
      <c r="AQ61" s="124"/>
      <c r="AR61" s="124"/>
      <c r="AS61" s="124"/>
      <c r="AT61" s="115" t="s">
        <v>278</v>
      </c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3">
        <v>0</v>
      </c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>
        <v>0</v>
      </c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7">
        <f t="shared" si="1"/>
        <v>0</v>
      </c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8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20"/>
      <c r="FK61" s="50"/>
    </row>
    <row r="62" spans="1:167" s="45" customFormat="1" ht="24.75" customHeight="1">
      <c r="A62" s="131" t="s">
        <v>275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24"/>
      <c r="AO62" s="124"/>
      <c r="AP62" s="124"/>
      <c r="AQ62" s="124"/>
      <c r="AR62" s="124"/>
      <c r="AS62" s="124"/>
      <c r="AT62" s="127" t="s">
        <v>277</v>
      </c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42">
        <f>BJ63</f>
        <v>607600</v>
      </c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11">
        <f>CF63</f>
        <v>650368.51</v>
      </c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6">
        <f t="shared" si="1"/>
        <v>650368.51</v>
      </c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8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20"/>
      <c r="FK62" s="50"/>
    </row>
    <row r="63" spans="1:167" s="45" customFormat="1" ht="30" customHeight="1">
      <c r="A63" s="130" t="s">
        <v>275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24"/>
      <c r="AO63" s="124"/>
      <c r="AP63" s="124"/>
      <c r="AQ63" s="124"/>
      <c r="AR63" s="124"/>
      <c r="AS63" s="124"/>
      <c r="AT63" s="115" t="s">
        <v>276</v>
      </c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3">
        <v>607600</v>
      </c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>
        <f>CF64+CF65+CF66</f>
        <v>650368.51</v>
      </c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6">
        <f t="shared" si="1"/>
        <v>650368.51</v>
      </c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53"/>
      <c r="FI63" s="53"/>
      <c r="FJ63" s="53"/>
      <c r="FK63" s="50"/>
    </row>
    <row r="64" spans="1:167" s="45" customFormat="1" ht="27" customHeight="1">
      <c r="A64" s="130" t="s">
        <v>275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24"/>
      <c r="AO64" s="124"/>
      <c r="AP64" s="124"/>
      <c r="AQ64" s="124"/>
      <c r="AR64" s="124"/>
      <c r="AS64" s="124"/>
      <c r="AT64" s="115" t="s">
        <v>274</v>
      </c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3">
        <v>0</v>
      </c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>
        <v>545649.22</v>
      </c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6">
        <f t="shared" si="1"/>
        <v>545649.22</v>
      </c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53"/>
      <c r="FI64" s="53"/>
      <c r="FJ64" s="53"/>
      <c r="FK64" s="50"/>
    </row>
    <row r="65" spans="1:167" s="45" customFormat="1" ht="24.75" customHeight="1">
      <c r="A65" s="130" t="s">
        <v>273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24"/>
      <c r="AO65" s="124"/>
      <c r="AP65" s="124"/>
      <c r="AQ65" s="124"/>
      <c r="AR65" s="124"/>
      <c r="AS65" s="124"/>
      <c r="AT65" s="115" t="s">
        <v>272</v>
      </c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3">
        <v>0</v>
      </c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>
        <v>99679.89</v>
      </c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6">
        <f t="shared" si="1"/>
        <v>99679.89</v>
      </c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53"/>
      <c r="FI65" s="53"/>
      <c r="FJ65" s="53"/>
      <c r="FK65" s="50"/>
    </row>
    <row r="66" spans="1:167" s="45" customFormat="1" ht="24.75" customHeight="1">
      <c r="A66" s="130" t="s">
        <v>271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24"/>
      <c r="AO66" s="124"/>
      <c r="AP66" s="124"/>
      <c r="AQ66" s="124"/>
      <c r="AR66" s="124"/>
      <c r="AS66" s="124"/>
      <c r="AT66" s="115" t="s">
        <v>475</v>
      </c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3">
        <v>0</v>
      </c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>
        <v>5039.4</v>
      </c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6">
        <f t="shared" si="1"/>
        <v>5039.4</v>
      </c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53"/>
      <c r="FI66" s="53"/>
      <c r="FJ66" s="53"/>
      <c r="FK66" s="50"/>
    </row>
    <row r="67" spans="1:167" s="35" customFormat="1" ht="26.25" customHeight="1">
      <c r="A67" s="136" t="s">
        <v>270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26"/>
      <c r="AO67" s="126"/>
      <c r="AP67" s="126"/>
      <c r="AQ67" s="126"/>
      <c r="AR67" s="126"/>
      <c r="AS67" s="126"/>
      <c r="AT67" s="127" t="s">
        <v>269</v>
      </c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212">
        <f>BJ68+BJ74</f>
        <v>1601100</v>
      </c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111">
        <f>CF68+CF74</f>
        <v>480938.63</v>
      </c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6">
        <f t="shared" si="1"/>
        <v>480938.63</v>
      </c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52"/>
      <c r="FI67" s="52"/>
      <c r="FJ67" s="52"/>
      <c r="FK67" s="38"/>
    </row>
    <row r="68" spans="1:167" s="35" customFormat="1" ht="27" customHeight="1">
      <c r="A68" s="136" t="s">
        <v>264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24"/>
      <c r="AO68" s="124"/>
      <c r="AP68" s="124"/>
      <c r="AQ68" s="124"/>
      <c r="AR68" s="124"/>
      <c r="AS68" s="124"/>
      <c r="AT68" s="127" t="s">
        <v>268</v>
      </c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11">
        <f>BJ69</f>
        <v>393800</v>
      </c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>
        <f>CF69</f>
        <v>132168.05</v>
      </c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6">
        <f t="shared" si="1"/>
        <v>132168.05</v>
      </c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52"/>
      <c r="FI68" s="52"/>
      <c r="FJ68" s="52"/>
      <c r="FK68" s="38"/>
    </row>
    <row r="69" spans="1:167" s="45" customFormat="1" ht="40.5" customHeight="1">
      <c r="A69" s="128" t="s">
        <v>267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4"/>
      <c r="AO69" s="124"/>
      <c r="AP69" s="124"/>
      <c r="AQ69" s="124"/>
      <c r="AR69" s="124"/>
      <c r="AS69" s="124"/>
      <c r="AT69" s="127" t="s">
        <v>266</v>
      </c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11">
        <f>BJ70</f>
        <v>393800</v>
      </c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>
        <f>CF70+CF71+CF73</f>
        <v>132168.05</v>
      </c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6">
        <f t="shared" si="1"/>
        <v>132168.05</v>
      </c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50"/>
    </row>
    <row r="70" spans="1:167" s="35" customFormat="1" ht="27.75" customHeight="1">
      <c r="A70" s="135" t="s">
        <v>264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26"/>
      <c r="AO70" s="126"/>
      <c r="AP70" s="126"/>
      <c r="AQ70" s="126"/>
      <c r="AR70" s="126"/>
      <c r="AS70" s="126"/>
      <c r="AT70" s="115" t="s">
        <v>265</v>
      </c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3">
        <v>393800</v>
      </c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>
        <v>124303.17</v>
      </c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7">
        <f t="shared" si="1"/>
        <v>124303.17</v>
      </c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21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3"/>
      <c r="FK70" s="38"/>
    </row>
    <row r="71" spans="1:167" s="35" customFormat="1" ht="27.75" customHeight="1" hidden="1">
      <c r="A71" s="135" t="s">
        <v>264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26"/>
      <c r="AO71" s="126"/>
      <c r="AP71" s="126"/>
      <c r="AQ71" s="126"/>
      <c r="AR71" s="126"/>
      <c r="AS71" s="126"/>
      <c r="AT71" s="115" t="s">
        <v>261</v>
      </c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3">
        <v>0</v>
      </c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>
        <f>CF72</f>
        <v>7864.88</v>
      </c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7">
        <f t="shared" si="1"/>
        <v>7864.88</v>
      </c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21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3"/>
      <c r="FK71" s="38"/>
    </row>
    <row r="72" spans="1:167" s="35" customFormat="1" ht="24.75" customHeight="1">
      <c r="A72" s="135" t="s">
        <v>263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26"/>
      <c r="AO72" s="126"/>
      <c r="AP72" s="126"/>
      <c r="AQ72" s="126"/>
      <c r="AR72" s="126"/>
      <c r="AS72" s="126"/>
      <c r="AT72" s="115" t="s">
        <v>262</v>
      </c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3">
        <v>0</v>
      </c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>
        <v>7864.88</v>
      </c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7">
        <f t="shared" si="1"/>
        <v>7864.88</v>
      </c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21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3"/>
      <c r="FK72" s="38"/>
    </row>
    <row r="73" spans="1:167" s="35" customFormat="1" ht="24.75" customHeight="1">
      <c r="A73" s="135" t="s">
        <v>263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26"/>
      <c r="AO73" s="126"/>
      <c r="AP73" s="126"/>
      <c r="AQ73" s="126"/>
      <c r="AR73" s="126"/>
      <c r="AS73" s="126"/>
      <c r="AT73" s="115" t="s">
        <v>375</v>
      </c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3">
        <v>0</v>
      </c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>
        <v>0</v>
      </c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7">
        <f>CF73</f>
        <v>0</v>
      </c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21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3"/>
      <c r="FK73" s="38"/>
    </row>
    <row r="74" spans="1:167" s="45" customFormat="1" ht="25.5" customHeight="1">
      <c r="A74" s="136" t="s">
        <v>260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24"/>
      <c r="AO74" s="124"/>
      <c r="AP74" s="124"/>
      <c r="AQ74" s="124"/>
      <c r="AR74" s="124"/>
      <c r="AS74" s="124"/>
      <c r="AT74" s="127" t="s">
        <v>259</v>
      </c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11">
        <f>BJ76+BJ81</f>
        <v>1207300</v>
      </c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>
        <f>CF76+CF80</f>
        <v>348770.58</v>
      </c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6">
        <f t="shared" si="1"/>
        <v>348770.58</v>
      </c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50"/>
    </row>
    <row r="75" spans="1:167" s="45" customFormat="1" ht="21.75" customHeight="1">
      <c r="A75" s="136" t="s">
        <v>258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24"/>
      <c r="AO75" s="124"/>
      <c r="AP75" s="124"/>
      <c r="AQ75" s="124"/>
      <c r="AR75" s="124"/>
      <c r="AS75" s="124"/>
      <c r="AT75" s="127" t="s">
        <v>257</v>
      </c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11">
        <f>BJ76</f>
        <v>228100</v>
      </c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>
        <f>CF76</f>
        <v>294956.28</v>
      </c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6">
        <f t="shared" si="1"/>
        <v>294956.28</v>
      </c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53"/>
      <c r="FI75" s="53"/>
      <c r="FJ75" s="53"/>
      <c r="FK75" s="50"/>
    </row>
    <row r="76" spans="1:167" s="45" customFormat="1" ht="24.75" customHeight="1">
      <c r="A76" s="136" t="s">
        <v>255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24"/>
      <c r="AO76" s="124"/>
      <c r="AP76" s="124"/>
      <c r="AQ76" s="124"/>
      <c r="AR76" s="124"/>
      <c r="AS76" s="124"/>
      <c r="AT76" s="127" t="s">
        <v>256</v>
      </c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11">
        <v>228100</v>
      </c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>
        <f>CF77+CF78+CF79</f>
        <v>294956.28</v>
      </c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6">
        <f t="shared" si="1"/>
        <v>294956.28</v>
      </c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8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20"/>
      <c r="FK76" s="50"/>
    </row>
    <row r="77" spans="1:167" s="35" customFormat="1" ht="23.25" customHeight="1">
      <c r="A77" s="135" t="s">
        <v>255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26"/>
      <c r="AO77" s="126"/>
      <c r="AP77" s="126"/>
      <c r="AQ77" s="126"/>
      <c r="AR77" s="126"/>
      <c r="AS77" s="126"/>
      <c r="AT77" s="115" t="s">
        <v>254</v>
      </c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3">
        <v>0</v>
      </c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>
        <v>286475.25</v>
      </c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7">
        <f t="shared" si="1"/>
        <v>286475.25</v>
      </c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21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3"/>
      <c r="FK77" s="38"/>
    </row>
    <row r="78" spans="1:167" s="35" customFormat="1" ht="26.25" customHeight="1">
      <c r="A78" s="135" t="s">
        <v>252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26"/>
      <c r="AO78" s="126"/>
      <c r="AP78" s="126"/>
      <c r="AQ78" s="126"/>
      <c r="AR78" s="126"/>
      <c r="AS78" s="126"/>
      <c r="AT78" s="115" t="s">
        <v>253</v>
      </c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3">
        <v>0</v>
      </c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>
        <v>8481.03</v>
      </c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7">
        <f t="shared" si="1"/>
        <v>8481.03</v>
      </c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21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3"/>
      <c r="FK78" s="38"/>
    </row>
    <row r="79" spans="1:167" s="35" customFormat="1" ht="25.5" customHeight="1">
      <c r="A79" s="135" t="s">
        <v>252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26"/>
      <c r="AO79" s="126"/>
      <c r="AP79" s="126"/>
      <c r="AQ79" s="126"/>
      <c r="AR79" s="126"/>
      <c r="AS79" s="126"/>
      <c r="AT79" s="115" t="s">
        <v>251</v>
      </c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3">
        <v>0</v>
      </c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>
        <v>0</v>
      </c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7">
        <f t="shared" si="1"/>
        <v>0</v>
      </c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21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22"/>
      <c r="FJ79" s="123"/>
      <c r="FK79" s="38"/>
    </row>
    <row r="80" spans="1:167" s="35" customFormat="1" ht="23.25" customHeight="1">
      <c r="A80" s="136" t="s">
        <v>248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26"/>
      <c r="AO80" s="126"/>
      <c r="AP80" s="126"/>
      <c r="AQ80" s="126"/>
      <c r="AR80" s="126"/>
      <c r="AS80" s="126"/>
      <c r="AT80" s="127" t="s">
        <v>250</v>
      </c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11">
        <f>BJ81</f>
        <v>979200</v>
      </c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>
        <f>CF81</f>
        <v>53814.299999999996</v>
      </c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6">
        <f t="shared" si="1"/>
        <v>53814.299999999996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52"/>
      <c r="FI80" s="52"/>
      <c r="FJ80" s="52"/>
      <c r="FK80" s="38"/>
    </row>
    <row r="81" spans="1:167" s="45" customFormat="1" ht="23.25" customHeight="1">
      <c r="A81" s="136" t="s">
        <v>248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24"/>
      <c r="AO81" s="124"/>
      <c r="AP81" s="124"/>
      <c r="AQ81" s="124"/>
      <c r="AR81" s="124"/>
      <c r="AS81" s="124"/>
      <c r="AT81" s="127" t="s">
        <v>249</v>
      </c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11">
        <v>979200</v>
      </c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>
        <f>CF82+CF83+CF84</f>
        <v>53814.299999999996</v>
      </c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6">
        <f t="shared" si="1"/>
        <v>53814.299999999996</v>
      </c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8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20"/>
      <c r="FK81" s="50"/>
    </row>
    <row r="82" spans="1:167" s="35" customFormat="1" ht="25.5" customHeight="1">
      <c r="A82" s="135" t="s">
        <v>248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26"/>
      <c r="AO82" s="126"/>
      <c r="AP82" s="126"/>
      <c r="AQ82" s="126"/>
      <c r="AR82" s="126"/>
      <c r="AS82" s="126"/>
      <c r="AT82" s="115" t="s">
        <v>247</v>
      </c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3">
        <v>0</v>
      </c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>
        <v>52527.7</v>
      </c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7">
        <f t="shared" si="1"/>
        <v>52527.7</v>
      </c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21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3"/>
      <c r="FK82" s="38"/>
    </row>
    <row r="83" spans="1:167" s="35" customFormat="1" ht="24.75" customHeight="1">
      <c r="A83" s="135" t="s">
        <v>246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26"/>
      <c r="AO83" s="126"/>
      <c r="AP83" s="126"/>
      <c r="AQ83" s="126"/>
      <c r="AR83" s="126"/>
      <c r="AS83" s="126"/>
      <c r="AT83" s="115" t="s">
        <v>245</v>
      </c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3">
        <v>0</v>
      </c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>
        <v>1286.6</v>
      </c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7">
        <f t="shared" si="1"/>
        <v>1286.6</v>
      </c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21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3"/>
      <c r="FK83" s="38"/>
    </row>
    <row r="84" spans="1:167" s="35" customFormat="1" ht="24.75" customHeight="1">
      <c r="A84" s="135" t="s">
        <v>246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26"/>
      <c r="AO84" s="126"/>
      <c r="AP84" s="126"/>
      <c r="AQ84" s="126"/>
      <c r="AR84" s="126"/>
      <c r="AS84" s="126"/>
      <c r="AT84" s="115" t="s">
        <v>381</v>
      </c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3">
        <v>0</v>
      </c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>
        <v>0</v>
      </c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7">
        <f>CF84</f>
        <v>0</v>
      </c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21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  <c r="FI84" s="122"/>
      <c r="FJ84" s="123"/>
      <c r="FK84" s="38"/>
    </row>
    <row r="85" spans="1:167" s="45" customFormat="1" ht="22.5" customHeight="1">
      <c r="A85" s="136" t="s">
        <v>244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24"/>
      <c r="AO85" s="124"/>
      <c r="AP85" s="124"/>
      <c r="AQ85" s="124"/>
      <c r="AR85" s="124"/>
      <c r="AS85" s="124"/>
      <c r="AT85" s="127" t="s">
        <v>243</v>
      </c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11">
        <f>BJ86</f>
        <v>31300</v>
      </c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>
        <f>CF86</f>
        <v>18700</v>
      </c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6">
        <f t="shared" si="1"/>
        <v>18700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8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20"/>
      <c r="FK85" s="50"/>
    </row>
    <row r="86" spans="1:167" s="45" customFormat="1" ht="57.75" customHeight="1">
      <c r="A86" s="125" t="s">
        <v>242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6"/>
      <c r="AO86" s="126"/>
      <c r="AP86" s="126"/>
      <c r="AQ86" s="126"/>
      <c r="AR86" s="126"/>
      <c r="AS86" s="126"/>
      <c r="AT86" s="115" t="s">
        <v>241</v>
      </c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3">
        <f>BJ87</f>
        <v>31300</v>
      </c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>
        <f>CF87</f>
        <v>18700</v>
      </c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7">
        <f t="shared" si="1"/>
        <v>18700</v>
      </c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8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20"/>
      <c r="FI86" s="53"/>
      <c r="FJ86" s="53"/>
      <c r="FK86" s="50"/>
    </row>
    <row r="87" spans="1:167" s="45" customFormat="1" ht="80.25" customHeight="1">
      <c r="A87" s="130" t="s">
        <v>239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26"/>
      <c r="AO87" s="126"/>
      <c r="AP87" s="126"/>
      <c r="AQ87" s="126"/>
      <c r="AR87" s="126"/>
      <c r="AS87" s="126"/>
      <c r="AT87" s="115" t="s">
        <v>240</v>
      </c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3">
        <f>BJ88</f>
        <v>31300</v>
      </c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>
        <v>18700</v>
      </c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7">
        <f t="shared" si="1"/>
        <v>18700</v>
      </c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8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20"/>
      <c r="FI87" s="53"/>
      <c r="FJ87" s="53"/>
      <c r="FK87" s="50"/>
    </row>
    <row r="88" spans="1:167" s="45" customFormat="1" ht="76.5" customHeight="1" hidden="1">
      <c r="A88" s="130" t="s">
        <v>239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26"/>
      <c r="AO88" s="126"/>
      <c r="AP88" s="126"/>
      <c r="AQ88" s="126"/>
      <c r="AR88" s="126"/>
      <c r="AS88" s="126"/>
      <c r="AT88" s="115" t="s">
        <v>238</v>
      </c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3">
        <v>31300</v>
      </c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>
        <v>14200</v>
      </c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7">
        <f aca="true" t="shared" si="2" ref="EE88:EE103">CF88</f>
        <v>14200</v>
      </c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8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20"/>
      <c r="FI88" s="53"/>
      <c r="FJ88" s="53"/>
      <c r="FK88" s="50"/>
    </row>
    <row r="89" spans="1:167" s="35" customFormat="1" ht="42.75" customHeight="1" hidden="1">
      <c r="A89" s="131" t="s">
        <v>237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26"/>
      <c r="AO89" s="126"/>
      <c r="AP89" s="126"/>
      <c r="AQ89" s="126"/>
      <c r="AR89" s="126"/>
      <c r="AS89" s="126"/>
      <c r="AT89" s="127" t="s">
        <v>236</v>
      </c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11">
        <v>0</v>
      </c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>
        <f>CF90</f>
        <v>0</v>
      </c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6">
        <f t="shared" si="2"/>
        <v>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52"/>
      <c r="FI89" s="52"/>
      <c r="FJ89" s="52"/>
      <c r="FK89" s="38"/>
    </row>
    <row r="90" spans="1:167" s="45" customFormat="1" ht="26.25" customHeight="1" hidden="1">
      <c r="A90" s="136" t="s">
        <v>235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24"/>
      <c r="AO90" s="124"/>
      <c r="AP90" s="124"/>
      <c r="AQ90" s="124"/>
      <c r="AR90" s="124"/>
      <c r="AS90" s="124"/>
      <c r="AT90" s="127" t="s">
        <v>234</v>
      </c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11">
        <v>0</v>
      </c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>
        <f>CF92</f>
        <v>0</v>
      </c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6">
        <f t="shared" si="2"/>
        <v>0</v>
      </c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8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20"/>
      <c r="FK90" s="50"/>
    </row>
    <row r="91" spans="1:167" s="45" customFormat="1" ht="36" customHeight="1" hidden="1">
      <c r="A91" s="128" t="s">
        <v>233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4"/>
      <c r="AO91" s="124"/>
      <c r="AP91" s="124"/>
      <c r="AQ91" s="124"/>
      <c r="AR91" s="124"/>
      <c r="AS91" s="124"/>
      <c r="AT91" s="127" t="s">
        <v>232</v>
      </c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11">
        <v>0</v>
      </c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>
        <f>CF92</f>
        <v>0</v>
      </c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6">
        <f t="shared" si="2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53"/>
      <c r="FI91" s="53"/>
      <c r="FJ91" s="53"/>
      <c r="FK91" s="50"/>
    </row>
    <row r="92" spans="1:167" s="45" customFormat="1" ht="24.75" customHeight="1" hidden="1">
      <c r="A92" s="136" t="s">
        <v>230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24"/>
      <c r="AO92" s="124"/>
      <c r="AP92" s="124"/>
      <c r="AQ92" s="124"/>
      <c r="AR92" s="124"/>
      <c r="AS92" s="124"/>
      <c r="AT92" s="127" t="s">
        <v>231</v>
      </c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11">
        <v>0</v>
      </c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>
        <f>CF93</f>
        <v>0</v>
      </c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6">
        <f t="shared" si="2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53"/>
      <c r="FI92" s="53"/>
      <c r="FJ92" s="53"/>
      <c r="FK92" s="50"/>
    </row>
    <row r="93" spans="1:167" s="35" customFormat="1" ht="26.25" customHeight="1" hidden="1">
      <c r="A93" s="135" t="s">
        <v>230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26"/>
      <c r="AO93" s="126"/>
      <c r="AP93" s="126"/>
      <c r="AQ93" s="126"/>
      <c r="AR93" s="126"/>
      <c r="AS93" s="126"/>
      <c r="AT93" s="115" t="s">
        <v>229</v>
      </c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3">
        <v>0</v>
      </c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>
        <v>0</v>
      </c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7">
        <f t="shared" si="2"/>
        <v>0</v>
      </c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21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2"/>
      <c r="FF93" s="122"/>
      <c r="FG93" s="122"/>
      <c r="FH93" s="122"/>
      <c r="FI93" s="122"/>
      <c r="FJ93" s="123"/>
      <c r="FK93" s="38"/>
    </row>
    <row r="94" spans="1:167" s="35" customFormat="1" ht="36.75" customHeight="1" hidden="1">
      <c r="A94" s="128" t="s">
        <v>228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4"/>
      <c r="AO94" s="124"/>
      <c r="AP94" s="124"/>
      <c r="AQ94" s="124"/>
      <c r="AR94" s="124"/>
      <c r="AS94" s="124"/>
      <c r="AT94" s="127" t="s">
        <v>227</v>
      </c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11">
        <f>BJ95</f>
        <v>0</v>
      </c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>
        <f>CF95+CF97</f>
        <v>0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6">
        <f t="shared" si="2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8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20"/>
      <c r="FK94" s="38"/>
    </row>
    <row r="95" spans="1:167" s="47" customFormat="1" ht="72.75" customHeight="1" hidden="1">
      <c r="A95" s="125" t="s">
        <v>226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6"/>
      <c r="AO95" s="126"/>
      <c r="AP95" s="126"/>
      <c r="AQ95" s="126"/>
      <c r="AR95" s="126"/>
      <c r="AS95" s="126"/>
      <c r="AT95" s="115" t="s">
        <v>225</v>
      </c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3">
        <f>BJ96</f>
        <v>0</v>
      </c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>
        <f>CF96</f>
        <v>0</v>
      </c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7">
        <f t="shared" si="2"/>
        <v>0</v>
      </c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21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2"/>
      <c r="FF95" s="122"/>
      <c r="FG95" s="122"/>
      <c r="FH95" s="122"/>
      <c r="FI95" s="122"/>
      <c r="FJ95" s="123"/>
      <c r="FK95" s="51"/>
    </row>
    <row r="96" spans="1:167" s="47" customFormat="1" ht="57.75" customHeight="1" hidden="1">
      <c r="A96" s="125" t="s">
        <v>224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6"/>
      <c r="AO96" s="126"/>
      <c r="AP96" s="126"/>
      <c r="AQ96" s="126"/>
      <c r="AR96" s="126"/>
      <c r="AS96" s="126"/>
      <c r="AT96" s="115" t="s">
        <v>223</v>
      </c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3">
        <v>0</v>
      </c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>
        <v>0</v>
      </c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7">
        <f t="shared" si="2"/>
        <v>0</v>
      </c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21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2"/>
      <c r="FF96" s="122"/>
      <c r="FG96" s="122"/>
      <c r="FH96" s="122"/>
      <c r="FI96" s="122"/>
      <c r="FJ96" s="123"/>
      <c r="FK96" s="51"/>
    </row>
    <row r="97" spans="1:176" s="47" customFormat="1" ht="39" customHeight="1" hidden="1">
      <c r="A97" s="133" t="s">
        <v>222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4"/>
      <c r="AL97" s="48"/>
      <c r="AM97" s="48"/>
      <c r="AN97" s="46"/>
      <c r="AO97" s="46"/>
      <c r="AP97" s="46"/>
      <c r="AQ97" s="46"/>
      <c r="AR97" s="46"/>
      <c r="AS97" s="46"/>
      <c r="AT97" s="115" t="s">
        <v>221</v>
      </c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3">
        <f>BJ98</f>
        <v>0</v>
      </c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>
        <f>CF98</f>
        <v>0</v>
      </c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7">
        <f t="shared" si="2"/>
        <v>0</v>
      </c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8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20"/>
      <c r="FK97" s="54"/>
      <c r="FL97" s="49"/>
      <c r="FM97" s="49"/>
      <c r="FN97" s="49"/>
      <c r="FO97" s="49"/>
      <c r="FP97" s="49"/>
      <c r="FQ97" s="49"/>
      <c r="FR97" s="49"/>
      <c r="FS97" s="49"/>
      <c r="FT97" s="49"/>
    </row>
    <row r="98" spans="1:176" s="47" customFormat="1" ht="40.5" customHeight="1" hidden="1">
      <c r="A98" s="140" t="s">
        <v>220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1"/>
      <c r="AL98" s="48"/>
      <c r="AM98" s="48"/>
      <c r="AN98" s="46"/>
      <c r="AO98" s="46"/>
      <c r="AP98" s="46"/>
      <c r="AQ98" s="46"/>
      <c r="AR98" s="46"/>
      <c r="AS98" s="46"/>
      <c r="AT98" s="115" t="s">
        <v>219</v>
      </c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3">
        <v>0</v>
      </c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>
        <v>0</v>
      </c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7">
        <f t="shared" si="2"/>
        <v>0</v>
      </c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8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20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67" s="35" customFormat="1" ht="26.25" customHeight="1" hidden="1">
      <c r="A99" s="128" t="s">
        <v>218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4"/>
      <c r="AO99" s="124"/>
      <c r="AP99" s="124"/>
      <c r="AQ99" s="124"/>
      <c r="AR99" s="124"/>
      <c r="AS99" s="124"/>
      <c r="AT99" s="127" t="s">
        <v>217</v>
      </c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11">
        <f>BJ102</f>
        <v>0</v>
      </c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>
        <f>CF102+CF100</f>
        <v>0</v>
      </c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6">
        <f t="shared" si="2"/>
        <v>0</v>
      </c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8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20"/>
      <c r="FK99" s="38"/>
    </row>
    <row r="100" spans="1:176" s="47" customFormat="1" ht="56.25" customHeight="1" hidden="1">
      <c r="A100" s="133" t="s">
        <v>216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4"/>
      <c r="AL100" s="48"/>
      <c r="AM100" s="48"/>
      <c r="AN100" s="46"/>
      <c r="AO100" s="46"/>
      <c r="AP100" s="46"/>
      <c r="AQ100" s="46"/>
      <c r="AR100" s="46"/>
      <c r="AS100" s="46"/>
      <c r="AT100" s="115" t="s">
        <v>215</v>
      </c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3">
        <f>BJ101</f>
        <v>0</v>
      </c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>
        <f>CF101</f>
        <v>0</v>
      </c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7">
        <f t="shared" si="2"/>
        <v>0</v>
      </c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20"/>
      <c r="FK100" s="54"/>
      <c r="FL100" s="49"/>
      <c r="FM100" s="49"/>
      <c r="FN100" s="49"/>
      <c r="FO100" s="49"/>
      <c r="FP100" s="49"/>
      <c r="FQ100" s="49"/>
      <c r="FR100" s="49"/>
      <c r="FS100" s="49"/>
      <c r="FT100" s="49"/>
    </row>
    <row r="101" spans="1:167" s="47" customFormat="1" ht="55.5" customHeight="1" hidden="1">
      <c r="A101" s="125" t="s">
        <v>214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6"/>
      <c r="AO101" s="126"/>
      <c r="AP101" s="126"/>
      <c r="AQ101" s="126"/>
      <c r="AR101" s="126"/>
      <c r="AS101" s="126"/>
      <c r="AT101" s="115" t="s">
        <v>213</v>
      </c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3">
        <v>0</v>
      </c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>
        <v>0</v>
      </c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7">
        <f t="shared" si="2"/>
        <v>0</v>
      </c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21"/>
      <c r="EU101" s="122"/>
      <c r="EV101" s="122"/>
      <c r="EW101" s="122"/>
      <c r="EX101" s="122"/>
      <c r="EY101" s="122"/>
      <c r="EZ101" s="122"/>
      <c r="FA101" s="122"/>
      <c r="FB101" s="122"/>
      <c r="FC101" s="122"/>
      <c r="FD101" s="122"/>
      <c r="FE101" s="122"/>
      <c r="FF101" s="122"/>
      <c r="FG101" s="122"/>
      <c r="FH101" s="122"/>
      <c r="FI101" s="122"/>
      <c r="FJ101" s="123"/>
      <c r="FK101" s="51"/>
    </row>
    <row r="102" spans="1:176" s="47" customFormat="1" ht="39" customHeight="1" hidden="1">
      <c r="A102" s="133" t="s">
        <v>212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4"/>
      <c r="AL102" s="48"/>
      <c r="AM102" s="48"/>
      <c r="AN102" s="46"/>
      <c r="AO102" s="46"/>
      <c r="AP102" s="46"/>
      <c r="AQ102" s="46"/>
      <c r="AR102" s="46"/>
      <c r="AS102" s="46"/>
      <c r="AT102" s="115" t="s">
        <v>211</v>
      </c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3">
        <f>BJ103</f>
        <v>0</v>
      </c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>
        <f>CF103</f>
        <v>0</v>
      </c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7">
        <f t="shared" si="2"/>
        <v>0</v>
      </c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8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20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67" s="35" customFormat="1" ht="39.75" customHeight="1" hidden="1">
      <c r="A103" s="125" t="s">
        <v>210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6"/>
      <c r="AO103" s="126"/>
      <c r="AP103" s="126"/>
      <c r="AQ103" s="126"/>
      <c r="AR103" s="126"/>
      <c r="AS103" s="126"/>
      <c r="AT103" s="115" t="s">
        <v>209</v>
      </c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3">
        <v>0</v>
      </c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>
        <v>0</v>
      </c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7">
        <f t="shared" si="2"/>
        <v>0</v>
      </c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21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2"/>
      <c r="FF103" s="122"/>
      <c r="FG103" s="122"/>
      <c r="FH103" s="122"/>
      <c r="FI103" s="122"/>
      <c r="FJ103" s="123"/>
      <c r="FK103" s="38"/>
    </row>
    <row r="104" spans="1:167" s="35" customFormat="1" ht="30.75" customHeight="1" hidden="1">
      <c r="A104" s="136" t="s">
        <v>208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24"/>
      <c r="AO104" s="124"/>
      <c r="AP104" s="124"/>
      <c r="AQ104" s="124"/>
      <c r="AR104" s="124"/>
      <c r="AS104" s="124"/>
      <c r="AT104" s="127" t="s">
        <v>207</v>
      </c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11">
        <f>BJ106</f>
        <v>0</v>
      </c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>
        <f>CF106</f>
        <v>0</v>
      </c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6">
        <f>EE106</f>
        <v>0</v>
      </c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52"/>
      <c r="FI104" s="52"/>
      <c r="FJ104" s="52"/>
      <c r="FK104" s="38"/>
    </row>
    <row r="105" spans="1:167" s="35" customFormat="1" ht="27" customHeight="1" hidden="1">
      <c r="A105" s="135" t="s">
        <v>206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24"/>
      <c r="AO105" s="124"/>
      <c r="AP105" s="124"/>
      <c r="AQ105" s="124"/>
      <c r="AR105" s="124"/>
      <c r="AS105" s="124"/>
      <c r="AT105" s="127" t="s">
        <v>205</v>
      </c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11">
        <v>0</v>
      </c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>
        <f>CF106</f>
        <v>0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6">
        <f aca="true" t="shared" si="3" ref="EE105:EE130">CF105</f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38"/>
    </row>
    <row r="106" spans="1:167" s="45" customFormat="1" ht="23.25" customHeight="1" hidden="1">
      <c r="A106" s="125" t="s">
        <v>204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6"/>
      <c r="AO106" s="126"/>
      <c r="AP106" s="126"/>
      <c r="AQ106" s="126"/>
      <c r="AR106" s="126"/>
      <c r="AS106" s="126"/>
      <c r="AT106" s="115" t="s">
        <v>203</v>
      </c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3">
        <v>0</v>
      </c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>
        <v>0</v>
      </c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7">
        <f t="shared" si="3"/>
        <v>0</v>
      </c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50"/>
    </row>
    <row r="107" spans="1:167" s="109" customFormat="1" ht="28.5" customHeight="1">
      <c r="A107" s="128" t="s">
        <v>202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4"/>
      <c r="AO107" s="124"/>
      <c r="AP107" s="124"/>
      <c r="AQ107" s="124"/>
      <c r="AR107" s="124"/>
      <c r="AS107" s="124"/>
      <c r="AT107" s="127" t="s">
        <v>201</v>
      </c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213">
        <f>BJ108+BJ126+BJ124</f>
        <v>7826600</v>
      </c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5"/>
      <c r="CF107" s="111">
        <f>CF108+CF124+CF126</f>
        <v>4955575</v>
      </c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6">
        <f t="shared" si="3"/>
        <v>4955575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8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20"/>
      <c r="FK107" s="104"/>
    </row>
    <row r="108" spans="1:256" s="109" customFormat="1" ht="36.75" customHeight="1">
      <c r="A108" s="128" t="s">
        <v>200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4"/>
      <c r="AO108" s="124"/>
      <c r="AP108" s="124"/>
      <c r="AQ108" s="124"/>
      <c r="AR108" s="124"/>
      <c r="AS108" s="124"/>
      <c r="AT108" s="127" t="s">
        <v>199</v>
      </c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11">
        <f>BJ109+BJ112+BJ117</f>
        <v>7826600</v>
      </c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>
        <f>CF109+CF112+CF117</f>
        <v>4955575</v>
      </c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6">
        <f t="shared" si="3"/>
        <v>4955575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8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20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</row>
    <row r="109" spans="1:256" s="109" customFormat="1" ht="42" customHeight="1">
      <c r="A109" s="128" t="s">
        <v>198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4"/>
      <c r="AO109" s="124"/>
      <c r="AP109" s="124"/>
      <c r="AQ109" s="124"/>
      <c r="AR109" s="124"/>
      <c r="AS109" s="124"/>
      <c r="AT109" s="127" t="s">
        <v>386</v>
      </c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11">
        <f>BJ111</f>
        <v>5079600</v>
      </c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>
        <f>CF111</f>
        <v>3069900</v>
      </c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6">
        <f t="shared" si="3"/>
        <v>3069900</v>
      </c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8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20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  <c r="IR109" s="104"/>
      <c r="IS109" s="104"/>
      <c r="IT109" s="104"/>
      <c r="IU109" s="104"/>
      <c r="IV109" s="104"/>
    </row>
    <row r="110" spans="1:256" s="83" customFormat="1" ht="26.25" customHeight="1">
      <c r="A110" s="125" t="s">
        <v>197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6"/>
      <c r="AO110" s="126"/>
      <c r="AP110" s="126"/>
      <c r="AQ110" s="126"/>
      <c r="AR110" s="126"/>
      <c r="AS110" s="126"/>
      <c r="AT110" s="115" t="s">
        <v>385</v>
      </c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3">
        <f>BJ111</f>
        <v>5079600</v>
      </c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>
        <f>CF111</f>
        <v>3069900</v>
      </c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4" t="s">
        <v>189</v>
      </c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7">
        <f t="shared" si="3"/>
        <v>3069900</v>
      </c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21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2"/>
      <c r="FF110" s="122"/>
      <c r="FG110" s="122"/>
      <c r="FH110" s="122"/>
      <c r="FI110" s="122"/>
      <c r="FJ110" s="123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s="83" customFormat="1" ht="39" customHeight="1">
      <c r="A111" s="125" t="s">
        <v>196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6"/>
      <c r="AO111" s="126"/>
      <c r="AP111" s="126"/>
      <c r="AQ111" s="126"/>
      <c r="AR111" s="126"/>
      <c r="AS111" s="126"/>
      <c r="AT111" s="115" t="s">
        <v>384</v>
      </c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3">
        <v>5079600</v>
      </c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>
        <v>3069900</v>
      </c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7">
        <f t="shared" si="3"/>
        <v>3069900</v>
      </c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21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3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109" customFormat="1" ht="40.5" customHeight="1">
      <c r="A112" s="128" t="s">
        <v>195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4"/>
      <c r="AO112" s="124"/>
      <c r="AP112" s="124"/>
      <c r="AQ112" s="124"/>
      <c r="AR112" s="124"/>
      <c r="AS112" s="124"/>
      <c r="AT112" s="127" t="s">
        <v>389</v>
      </c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11">
        <f>BJ115+BJ113</f>
        <v>192900</v>
      </c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>
        <f>CF115+CF113</f>
        <v>140575</v>
      </c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6">
        <f t="shared" si="3"/>
        <v>140575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8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20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  <c r="IP112" s="104"/>
      <c r="IQ112" s="104"/>
      <c r="IR112" s="104"/>
      <c r="IS112" s="104"/>
      <c r="IT112" s="104"/>
      <c r="IU112" s="104"/>
      <c r="IV112" s="104"/>
    </row>
    <row r="113" spans="1:166" s="104" customFormat="1" ht="42" customHeight="1">
      <c r="A113" s="128" t="s">
        <v>193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4"/>
      <c r="AO113" s="124"/>
      <c r="AP113" s="124"/>
      <c r="AQ113" s="124"/>
      <c r="AR113" s="124"/>
      <c r="AS113" s="124"/>
      <c r="AT113" s="127" t="s">
        <v>391</v>
      </c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11">
        <f>BJ114</f>
        <v>200</v>
      </c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>
        <f>CF114</f>
        <v>200</v>
      </c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6">
        <f>CF113</f>
        <v>200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53"/>
      <c r="FI113" s="53"/>
      <c r="FJ113" s="53"/>
    </row>
    <row r="114" spans="1:166" s="55" customFormat="1" ht="41.25" customHeight="1">
      <c r="A114" s="125" t="s">
        <v>193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6"/>
      <c r="AO114" s="126"/>
      <c r="AP114" s="126"/>
      <c r="AQ114" s="126"/>
      <c r="AR114" s="126"/>
      <c r="AS114" s="126"/>
      <c r="AT114" s="115" t="s">
        <v>390</v>
      </c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3">
        <v>200</v>
      </c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>
        <v>200</v>
      </c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7">
        <f>CF114</f>
        <v>200</v>
      </c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52"/>
      <c r="FI114" s="52"/>
      <c r="FJ114" s="52"/>
    </row>
    <row r="115" spans="1:256" s="109" customFormat="1" ht="42" customHeight="1">
      <c r="A115" s="128" t="s">
        <v>194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4"/>
      <c r="AO115" s="124"/>
      <c r="AP115" s="124"/>
      <c r="AQ115" s="124"/>
      <c r="AR115" s="124"/>
      <c r="AS115" s="124"/>
      <c r="AT115" s="127" t="s">
        <v>388</v>
      </c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42">
        <f>BJ116</f>
        <v>192700</v>
      </c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11">
        <f>CF116</f>
        <v>140375</v>
      </c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6">
        <f t="shared" si="3"/>
        <v>140375</v>
      </c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8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20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  <c r="IQ115" s="104"/>
      <c r="IR115" s="104"/>
      <c r="IS115" s="104"/>
      <c r="IT115" s="104"/>
      <c r="IU115" s="104"/>
      <c r="IV115" s="104"/>
    </row>
    <row r="116" spans="1:256" s="110" customFormat="1" ht="42.75" customHeight="1">
      <c r="A116" s="125" t="s">
        <v>194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6"/>
      <c r="AO116" s="126"/>
      <c r="AP116" s="126"/>
      <c r="AQ116" s="126"/>
      <c r="AR116" s="126"/>
      <c r="AS116" s="126"/>
      <c r="AT116" s="115" t="s">
        <v>387</v>
      </c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3">
        <v>192700</v>
      </c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>
        <v>140375</v>
      </c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7">
        <f t="shared" si="3"/>
        <v>140375</v>
      </c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21"/>
      <c r="EU116" s="122"/>
      <c r="EV116" s="122"/>
      <c r="EW116" s="122"/>
      <c r="EX116" s="122"/>
      <c r="EY116" s="122"/>
      <c r="EZ116" s="122"/>
      <c r="FA116" s="122"/>
      <c r="FB116" s="122"/>
      <c r="FC116" s="122"/>
      <c r="FD116" s="122"/>
      <c r="FE116" s="122"/>
      <c r="FF116" s="122"/>
      <c r="FG116" s="122"/>
      <c r="FH116" s="122"/>
      <c r="FI116" s="122"/>
      <c r="FJ116" s="123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9" customFormat="1" ht="33" customHeight="1">
      <c r="A117" s="128" t="s">
        <v>369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4"/>
      <c r="AO117" s="124"/>
      <c r="AP117" s="124"/>
      <c r="AQ117" s="124"/>
      <c r="AR117" s="124"/>
      <c r="AS117" s="124"/>
      <c r="AT117" s="127" t="s">
        <v>405</v>
      </c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11">
        <f>BJ118+BJ120+BJ122</f>
        <v>2554100</v>
      </c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>
        <f>CF118+CF120+CF122</f>
        <v>1745100</v>
      </c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6">
        <f aca="true" t="shared" si="4" ref="EE117:EE123">CF117</f>
        <v>1745100</v>
      </c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8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20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  <c r="IP117" s="104"/>
      <c r="IQ117" s="104"/>
      <c r="IR117" s="104"/>
      <c r="IS117" s="104"/>
      <c r="IT117" s="104"/>
      <c r="IU117" s="104"/>
      <c r="IV117" s="104"/>
    </row>
    <row r="118" spans="1:256" s="109" customFormat="1" ht="64.5" customHeight="1">
      <c r="A118" s="207" t="s">
        <v>407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9"/>
      <c r="AN118" s="124"/>
      <c r="AO118" s="124"/>
      <c r="AP118" s="124"/>
      <c r="AQ118" s="124"/>
      <c r="AR118" s="124"/>
      <c r="AS118" s="124"/>
      <c r="AT118" s="127" t="s">
        <v>406</v>
      </c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11">
        <f>BJ119</f>
        <v>966500</v>
      </c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>
        <f>CF119</f>
        <v>633200</v>
      </c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6">
        <f t="shared" si="4"/>
        <v>633200</v>
      </c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8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20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  <c r="IR118" s="104"/>
      <c r="IS118" s="104"/>
      <c r="IT118" s="104"/>
      <c r="IU118" s="104"/>
      <c r="IV118" s="104"/>
    </row>
    <row r="119" spans="1:256" s="110" customFormat="1" ht="74.25" customHeight="1">
      <c r="A119" s="204" t="s">
        <v>408</v>
      </c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6"/>
      <c r="AN119" s="126"/>
      <c r="AO119" s="126"/>
      <c r="AP119" s="126"/>
      <c r="AQ119" s="126"/>
      <c r="AR119" s="126"/>
      <c r="AS119" s="126"/>
      <c r="AT119" s="115" t="s">
        <v>409</v>
      </c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203">
        <v>966500</v>
      </c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203"/>
      <c r="BU119" s="203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113">
        <v>633200</v>
      </c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7">
        <f t="shared" si="4"/>
        <v>633200</v>
      </c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21"/>
      <c r="EU119" s="122"/>
      <c r="EV119" s="122"/>
      <c r="EW119" s="122"/>
      <c r="EX119" s="122"/>
      <c r="EY119" s="122"/>
      <c r="EZ119" s="122"/>
      <c r="FA119" s="122"/>
      <c r="FB119" s="122"/>
      <c r="FC119" s="122"/>
      <c r="FD119" s="122"/>
      <c r="FE119" s="122"/>
      <c r="FF119" s="122"/>
      <c r="FG119" s="122"/>
      <c r="FH119" s="122"/>
      <c r="FI119" s="122"/>
      <c r="FJ119" s="123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9" customFormat="1" ht="73.5" customHeight="1">
      <c r="A120" s="128" t="s">
        <v>419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4"/>
      <c r="AO120" s="124"/>
      <c r="AP120" s="124"/>
      <c r="AQ120" s="124"/>
      <c r="AR120" s="124"/>
      <c r="AS120" s="124"/>
      <c r="AT120" s="127" t="s">
        <v>416</v>
      </c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11">
        <f>BJ121</f>
        <v>160000</v>
      </c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>
        <f>CF121</f>
        <v>160000</v>
      </c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6">
        <f t="shared" si="4"/>
        <v>160000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8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20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  <c r="IR120" s="104"/>
      <c r="IS120" s="104"/>
      <c r="IT120" s="104"/>
      <c r="IU120" s="104"/>
      <c r="IV120" s="104"/>
    </row>
    <row r="121" spans="1:256" s="110" customFormat="1" ht="63.75" customHeight="1">
      <c r="A121" s="125" t="s">
        <v>418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6"/>
      <c r="AO121" s="126"/>
      <c r="AP121" s="126"/>
      <c r="AQ121" s="126"/>
      <c r="AR121" s="126"/>
      <c r="AS121" s="126"/>
      <c r="AT121" s="115" t="s">
        <v>417</v>
      </c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3">
        <v>160000</v>
      </c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>
        <v>160000</v>
      </c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7">
        <f t="shared" si="4"/>
        <v>160000</v>
      </c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21"/>
      <c r="EU121" s="122"/>
      <c r="EV121" s="122"/>
      <c r="EW121" s="122"/>
      <c r="EX121" s="122"/>
      <c r="EY121" s="122"/>
      <c r="EZ121" s="122"/>
      <c r="FA121" s="122"/>
      <c r="FB121" s="122"/>
      <c r="FC121" s="122"/>
      <c r="FD121" s="122"/>
      <c r="FE121" s="122"/>
      <c r="FF121" s="122"/>
      <c r="FG121" s="122"/>
      <c r="FH121" s="122"/>
      <c r="FI121" s="122"/>
      <c r="FJ121" s="123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9" customFormat="1" ht="42" customHeight="1">
      <c r="A122" s="128" t="s">
        <v>371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4"/>
      <c r="AO122" s="124"/>
      <c r="AP122" s="124"/>
      <c r="AQ122" s="124"/>
      <c r="AR122" s="124"/>
      <c r="AS122" s="124"/>
      <c r="AT122" s="127" t="s">
        <v>414</v>
      </c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11">
        <f>BJ123</f>
        <v>1427600</v>
      </c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>
        <f>CF123</f>
        <v>951900</v>
      </c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6">
        <f t="shared" si="4"/>
        <v>951900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8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20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  <c r="IP122" s="104"/>
      <c r="IQ122" s="104"/>
      <c r="IR122" s="104"/>
      <c r="IS122" s="104"/>
      <c r="IT122" s="104"/>
      <c r="IU122" s="104"/>
      <c r="IV122" s="104"/>
    </row>
    <row r="123" spans="1:256" s="110" customFormat="1" ht="42.75" customHeight="1">
      <c r="A123" s="125" t="s">
        <v>370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6"/>
      <c r="AO123" s="126"/>
      <c r="AP123" s="126"/>
      <c r="AQ123" s="126"/>
      <c r="AR123" s="126"/>
      <c r="AS123" s="126"/>
      <c r="AT123" s="115" t="s">
        <v>415</v>
      </c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3">
        <v>1427600</v>
      </c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>
        <v>951900</v>
      </c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7">
        <f t="shared" si="4"/>
        <v>951900</v>
      </c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21"/>
      <c r="EU123" s="122"/>
      <c r="EV123" s="122"/>
      <c r="EW123" s="122"/>
      <c r="EX123" s="122"/>
      <c r="EY123" s="122"/>
      <c r="EZ123" s="122"/>
      <c r="FA123" s="122"/>
      <c r="FB123" s="122"/>
      <c r="FC123" s="122"/>
      <c r="FD123" s="122"/>
      <c r="FE123" s="122"/>
      <c r="FF123" s="122"/>
      <c r="FG123" s="122"/>
      <c r="FH123" s="122"/>
      <c r="FI123" s="122"/>
      <c r="FJ123" s="123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9" customFormat="1" ht="88.5" customHeight="1" hidden="1">
      <c r="A124" s="128" t="s">
        <v>479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4"/>
      <c r="AO124" s="124"/>
      <c r="AP124" s="124"/>
      <c r="AQ124" s="124"/>
      <c r="AR124" s="124"/>
      <c r="AS124" s="124"/>
      <c r="AT124" s="127" t="s">
        <v>476</v>
      </c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11">
        <f>BJ125</f>
        <v>0</v>
      </c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>
        <f>CF125</f>
        <v>0</v>
      </c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6">
        <f>CF124</f>
        <v>0</v>
      </c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8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20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04"/>
      <c r="GL124" s="104"/>
      <c r="GM124" s="104"/>
      <c r="GN124" s="104"/>
      <c r="GO124" s="104"/>
      <c r="GP124" s="104"/>
      <c r="GQ124" s="104"/>
      <c r="GR124" s="104"/>
      <c r="GS124" s="104"/>
      <c r="GT124" s="104"/>
      <c r="GU124" s="104"/>
      <c r="GV124" s="104"/>
      <c r="GW124" s="104"/>
      <c r="GX124" s="104"/>
      <c r="GY124" s="104"/>
      <c r="GZ124" s="104"/>
      <c r="HA124" s="104"/>
      <c r="HB124" s="104"/>
      <c r="HC124" s="104"/>
      <c r="HD124" s="104"/>
      <c r="HE124" s="104"/>
      <c r="HF124" s="104"/>
      <c r="HG124" s="104"/>
      <c r="HH124" s="104"/>
      <c r="HI124" s="104"/>
      <c r="HJ124" s="104"/>
      <c r="HK124" s="104"/>
      <c r="HL124" s="104"/>
      <c r="HM124" s="104"/>
      <c r="HN124" s="104"/>
      <c r="HO124" s="104"/>
      <c r="HP124" s="104"/>
      <c r="HQ124" s="104"/>
      <c r="HR124" s="104"/>
      <c r="HS124" s="104"/>
      <c r="HT124" s="104"/>
      <c r="HU124" s="104"/>
      <c r="HV124" s="104"/>
      <c r="HW124" s="104"/>
      <c r="HX124" s="104"/>
      <c r="HY124" s="104"/>
      <c r="HZ124" s="104"/>
      <c r="IA124" s="104"/>
      <c r="IB124" s="104"/>
      <c r="IC124" s="104"/>
      <c r="ID124" s="104"/>
      <c r="IE124" s="104"/>
      <c r="IF124" s="104"/>
      <c r="IG124" s="104"/>
      <c r="IH124" s="104"/>
      <c r="II124" s="104"/>
      <c r="IJ124" s="104"/>
      <c r="IK124" s="104"/>
      <c r="IL124" s="104"/>
      <c r="IM124" s="104"/>
      <c r="IN124" s="104"/>
      <c r="IO124" s="104"/>
      <c r="IP124" s="104"/>
      <c r="IQ124" s="104"/>
      <c r="IR124" s="104"/>
      <c r="IS124" s="104"/>
      <c r="IT124" s="104"/>
      <c r="IU124" s="104"/>
      <c r="IV124" s="104"/>
    </row>
    <row r="125" spans="1:256" s="110" customFormat="1" ht="90.75" customHeight="1" hidden="1">
      <c r="A125" s="125" t="s">
        <v>478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6"/>
      <c r="AO125" s="126"/>
      <c r="AP125" s="126"/>
      <c r="AQ125" s="126"/>
      <c r="AR125" s="126"/>
      <c r="AS125" s="126"/>
      <c r="AT125" s="115" t="s">
        <v>477</v>
      </c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3">
        <v>0</v>
      </c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>
        <v>0</v>
      </c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7">
        <f>CF125</f>
        <v>0</v>
      </c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21"/>
      <c r="EU125" s="122"/>
      <c r="EV125" s="122"/>
      <c r="EW125" s="122"/>
      <c r="EX125" s="122"/>
      <c r="EY125" s="122"/>
      <c r="EZ125" s="122"/>
      <c r="FA125" s="122"/>
      <c r="FB125" s="122"/>
      <c r="FC125" s="122"/>
      <c r="FD125" s="122"/>
      <c r="FE125" s="122"/>
      <c r="FF125" s="122"/>
      <c r="FG125" s="122"/>
      <c r="FH125" s="122"/>
      <c r="FI125" s="122"/>
      <c r="FJ125" s="123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167" s="45" customFormat="1" ht="70.5" customHeight="1" hidden="1">
      <c r="A126" s="137" t="s">
        <v>362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9"/>
      <c r="AN126" s="124"/>
      <c r="AO126" s="124"/>
      <c r="AP126" s="124"/>
      <c r="AQ126" s="124"/>
      <c r="AR126" s="124"/>
      <c r="AS126" s="124"/>
      <c r="AT126" s="127" t="s">
        <v>411</v>
      </c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11">
        <f>BJ127+BJ129</f>
        <v>0</v>
      </c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>
        <f>CF127+CF129</f>
        <v>0</v>
      </c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6">
        <f t="shared" si="3"/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8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20"/>
      <c r="FK126" s="50"/>
    </row>
    <row r="127" spans="1:167" s="45" customFormat="1" ht="55.5" customHeight="1" hidden="1">
      <c r="A127" s="128" t="s">
        <v>191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4"/>
      <c r="AO127" s="124"/>
      <c r="AP127" s="124"/>
      <c r="AQ127" s="124"/>
      <c r="AR127" s="124"/>
      <c r="AS127" s="124"/>
      <c r="AT127" s="127" t="s">
        <v>192</v>
      </c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11">
        <f>BJ128</f>
        <v>0</v>
      </c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>
        <f>CF128</f>
        <v>0</v>
      </c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6">
        <f t="shared" si="3"/>
        <v>0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8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19"/>
      <c r="FF127" s="119"/>
      <c r="FG127" s="119"/>
      <c r="FH127" s="119"/>
      <c r="FI127" s="119"/>
      <c r="FJ127" s="120"/>
      <c r="FK127" s="50"/>
    </row>
    <row r="128" spans="1:167" s="35" customFormat="1" ht="57" customHeight="1" hidden="1">
      <c r="A128" s="125" t="s">
        <v>191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6"/>
      <c r="AO128" s="126"/>
      <c r="AP128" s="126"/>
      <c r="AQ128" s="126"/>
      <c r="AR128" s="126"/>
      <c r="AS128" s="126"/>
      <c r="AT128" s="115" t="s">
        <v>190</v>
      </c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3">
        <v>0</v>
      </c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>
        <v>0</v>
      </c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7">
        <f t="shared" si="3"/>
        <v>0</v>
      </c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21"/>
      <c r="EU128" s="122"/>
      <c r="EV128" s="122"/>
      <c r="EW128" s="122"/>
      <c r="EX128" s="122"/>
      <c r="EY128" s="122"/>
      <c r="EZ128" s="122"/>
      <c r="FA128" s="122"/>
      <c r="FB128" s="122"/>
      <c r="FC128" s="122"/>
      <c r="FD128" s="122"/>
      <c r="FE128" s="122"/>
      <c r="FF128" s="122"/>
      <c r="FG128" s="122"/>
      <c r="FH128" s="122"/>
      <c r="FI128" s="122"/>
      <c r="FJ128" s="123"/>
      <c r="FK128" s="38"/>
    </row>
    <row r="129" spans="1:167" s="45" customFormat="1" ht="66" customHeight="1" hidden="1">
      <c r="A129" s="137" t="s">
        <v>362</v>
      </c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9"/>
      <c r="AN129" s="124"/>
      <c r="AO129" s="124"/>
      <c r="AP129" s="124"/>
      <c r="AQ129" s="124"/>
      <c r="AR129" s="124"/>
      <c r="AS129" s="124"/>
      <c r="AT129" s="127" t="s">
        <v>393</v>
      </c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11">
        <f>BJ130</f>
        <v>0</v>
      </c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>
        <f>CF130</f>
        <v>0</v>
      </c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6">
        <f t="shared" si="3"/>
        <v>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8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20"/>
      <c r="FK129" s="50"/>
    </row>
    <row r="130" spans="1:167" s="47" customFormat="1" ht="81" customHeight="1" hidden="1">
      <c r="A130" s="125" t="s">
        <v>361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6"/>
      <c r="AO130" s="126"/>
      <c r="AP130" s="126"/>
      <c r="AQ130" s="126"/>
      <c r="AR130" s="126"/>
      <c r="AS130" s="126"/>
      <c r="AT130" s="115" t="s">
        <v>392</v>
      </c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3">
        <v>0</v>
      </c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>
        <v>0</v>
      </c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7">
        <f t="shared" si="3"/>
        <v>0</v>
      </c>
      <c r="EF130" s="117"/>
      <c r="EG130" s="117"/>
      <c r="EH130" s="117"/>
      <c r="EI130" s="117"/>
      <c r="EJ130" s="117"/>
      <c r="EK130" s="117"/>
      <c r="EL130" s="117"/>
      <c r="EM130" s="117"/>
      <c r="EN130" s="117"/>
      <c r="EO130" s="117"/>
      <c r="EP130" s="117"/>
      <c r="EQ130" s="117"/>
      <c r="ER130" s="117"/>
      <c r="ES130" s="117"/>
      <c r="ET130" s="121"/>
      <c r="EU130" s="122"/>
      <c r="EV130" s="122"/>
      <c r="EW130" s="122"/>
      <c r="EX130" s="122"/>
      <c r="EY130" s="122"/>
      <c r="EZ130" s="122"/>
      <c r="FA130" s="122"/>
      <c r="FB130" s="122"/>
      <c r="FC130" s="122"/>
      <c r="FD130" s="122"/>
      <c r="FE130" s="122"/>
      <c r="FF130" s="122"/>
      <c r="FG130" s="122"/>
      <c r="FH130" s="122"/>
      <c r="FI130" s="122"/>
      <c r="FJ130" s="123"/>
      <c r="FK130" s="51"/>
    </row>
    <row r="131" spans="1:167" s="35" customFormat="1" ht="18.75">
      <c r="A131" s="14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5"/>
      <c r="FH131" s="43"/>
      <c r="FI131" s="43"/>
      <c r="FJ131" s="44" t="s">
        <v>188</v>
      </c>
      <c r="FK131" s="38"/>
    </row>
    <row r="132" s="35" customFormat="1" ht="18.75"/>
    <row r="133" s="35" customFormat="1" ht="18.75"/>
    <row r="134" s="35" customFormat="1" ht="18.7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6" customFormat="1" ht="20.2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</sheetData>
  <sheetProtection/>
  <mergeCells count="1056">
    <mergeCell ref="EE125:ES125"/>
    <mergeCell ref="CW125:DM125"/>
    <mergeCell ref="CF124:CV124"/>
    <mergeCell ref="DN124:ED124"/>
    <mergeCell ref="EE124:ES124"/>
    <mergeCell ref="CF118:CV118"/>
    <mergeCell ref="DN28:ED28"/>
    <mergeCell ref="CF68:CV68"/>
    <mergeCell ref="CF72:CV72"/>
    <mergeCell ref="CW68:DM68"/>
    <mergeCell ref="CW50:DM50"/>
    <mergeCell ref="CW69:DM69"/>
    <mergeCell ref="CF36:CV36"/>
    <mergeCell ref="CF27:CV27"/>
    <mergeCell ref="CW27:DM27"/>
    <mergeCell ref="CW67:DM67"/>
    <mergeCell ref="CF63:CV63"/>
    <mergeCell ref="CF64:CV64"/>
    <mergeCell ref="CF41:CV41"/>
    <mergeCell ref="CF51:CV51"/>
    <mergeCell ref="CF50:CV50"/>
    <mergeCell ref="CW43:DM43"/>
    <mergeCell ref="CF65:CV65"/>
    <mergeCell ref="BJ64:CE64"/>
    <mergeCell ref="BJ45:CE45"/>
    <mergeCell ref="BJ63:CE63"/>
    <mergeCell ref="BJ58:CE58"/>
    <mergeCell ref="A124:AM124"/>
    <mergeCell ref="AN124:AS124"/>
    <mergeCell ref="BJ76:CE76"/>
    <mergeCell ref="AT52:BI52"/>
    <mergeCell ref="BJ124:CE124"/>
    <mergeCell ref="BJ42:CE42"/>
    <mergeCell ref="DN27:ED27"/>
    <mergeCell ref="EE27:ES27"/>
    <mergeCell ref="DN26:ED26"/>
    <mergeCell ref="BJ38:CE38"/>
    <mergeCell ref="CF38:CV38"/>
    <mergeCell ref="CF37:CV37"/>
    <mergeCell ref="DN29:ED29"/>
    <mergeCell ref="CW26:DM26"/>
    <mergeCell ref="BJ37:CE37"/>
    <mergeCell ref="BJ51:CE51"/>
    <mergeCell ref="BJ47:CE47"/>
    <mergeCell ref="A27:AM27"/>
    <mergeCell ref="AN27:AS27"/>
    <mergeCell ref="AT27:BI27"/>
    <mergeCell ref="BJ27:CE27"/>
    <mergeCell ref="BJ41:CE41"/>
    <mergeCell ref="BJ36:CE36"/>
    <mergeCell ref="AT42:BI42"/>
    <mergeCell ref="BJ39:CE39"/>
    <mergeCell ref="BJ61:CE61"/>
    <mergeCell ref="BJ48:CE48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AT38:BI38"/>
    <mergeCell ref="AT37:BI37"/>
    <mergeCell ref="AT36:BI36"/>
    <mergeCell ref="CW52:DM52"/>
    <mergeCell ref="CW47:DM47"/>
    <mergeCell ref="CF40:CV40"/>
    <mergeCell ref="BJ40:CE40"/>
    <mergeCell ref="CF49:CV49"/>
    <mergeCell ref="CF48:CV48"/>
    <mergeCell ref="BJ46:CE46"/>
    <mergeCell ref="BJ66:CE66"/>
    <mergeCell ref="ET27:FJ27"/>
    <mergeCell ref="DN78:ED78"/>
    <mergeCell ref="DN79:ED79"/>
    <mergeCell ref="CW53:DM53"/>
    <mergeCell ref="CF53:CV53"/>
    <mergeCell ref="BJ43:CE43"/>
    <mergeCell ref="BJ59:CE59"/>
    <mergeCell ref="BJ62:CE62"/>
    <mergeCell ref="CF62:CV62"/>
    <mergeCell ref="AT58:BI58"/>
    <mergeCell ref="CW55:DM55"/>
    <mergeCell ref="AT57:BI57"/>
    <mergeCell ref="CW54:DM54"/>
    <mergeCell ref="CF54:CV54"/>
    <mergeCell ref="CW58:DM58"/>
    <mergeCell ref="AT54:BI54"/>
    <mergeCell ref="CW57:DM57"/>
    <mergeCell ref="DN72:ED72"/>
    <mergeCell ref="DN55:ED55"/>
    <mergeCell ref="DN63:ED63"/>
    <mergeCell ref="DN56:ED56"/>
    <mergeCell ref="DN70:ED70"/>
    <mergeCell ref="DN71:ED71"/>
    <mergeCell ref="DN67:ED67"/>
    <mergeCell ref="CF66:CV66"/>
    <mergeCell ref="DN43:ED43"/>
    <mergeCell ref="DN45:ED45"/>
    <mergeCell ref="DN58:ED58"/>
    <mergeCell ref="DN57:ED57"/>
    <mergeCell ref="DN54:ED54"/>
    <mergeCell ref="DN50:ED50"/>
    <mergeCell ref="DN47:ED47"/>
    <mergeCell ref="DN52:ED52"/>
    <mergeCell ref="DN46:ED46"/>
    <mergeCell ref="ET53:FJ53"/>
    <mergeCell ref="DN48:ED48"/>
    <mergeCell ref="EE71:ES71"/>
    <mergeCell ref="CW66:DM66"/>
    <mergeCell ref="EE54:ES54"/>
    <mergeCell ref="EE56:ES56"/>
    <mergeCell ref="EE66:ES66"/>
    <mergeCell ref="CW49:DM49"/>
    <mergeCell ref="ET43:FH43"/>
    <mergeCell ref="ET49:FG49"/>
    <mergeCell ref="ET45:FJ45"/>
    <mergeCell ref="ET47:FG47"/>
    <mergeCell ref="AN59:AS59"/>
    <mergeCell ref="CW44:DM44"/>
    <mergeCell ref="CW45:DM45"/>
    <mergeCell ref="CF46:CV46"/>
    <mergeCell ref="AN57:AS57"/>
    <mergeCell ref="AT59:BI59"/>
    <mergeCell ref="AN51:AS51"/>
    <mergeCell ref="CF45:CV45"/>
    <mergeCell ref="CF52:CV52"/>
    <mergeCell ref="AN58:AS58"/>
    <mergeCell ref="BJ57:CE57"/>
    <mergeCell ref="CF57:CV57"/>
    <mergeCell ref="AT55:BI55"/>
    <mergeCell ref="AT56:BI56"/>
    <mergeCell ref="AN56:AS56"/>
    <mergeCell ref="CF47:CV47"/>
    <mergeCell ref="AN55:AS55"/>
    <mergeCell ref="CF56:CV56"/>
    <mergeCell ref="BJ56:CE56"/>
    <mergeCell ref="BJ55:CE55"/>
    <mergeCell ref="AN60:AS60"/>
    <mergeCell ref="AT66:BI66"/>
    <mergeCell ref="AT63:BI63"/>
    <mergeCell ref="BJ60:CE60"/>
    <mergeCell ref="AT60:BI60"/>
    <mergeCell ref="AT61:BI61"/>
    <mergeCell ref="AN62:AS62"/>
    <mergeCell ref="AT62:BI62"/>
    <mergeCell ref="AT65:BI65"/>
    <mergeCell ref="BJ65:CE65"/>
    <mergeCell ref="AT68:BI68"/>
    <mergeCell ref="AN67:AS67"/>
    <mergeCell ref="AN63:AS63"/>
    <mergeCell ref="AN66:AS66"/>
    <mergeCell ref="AN65:AS65"/>
    <mergeCell ref="AT67:BI67"/>
    <mergeCell ref="AN64:AS64"/>
    <mergeCell ref="AN68:AS68"/>
    <mergeCell ref="AT64:BI64"/>
    <mergeCell ref="CW70:DM70"/>
    <mergeCell ref="CW74:DM74"/>
    <mergeCell ref="CW72:DM72"/>
    <mergeCell ref="CF73:CV73"/>
    <mergeCell ref="AN69:AS69"/>
    <mergeCell ref="AN70:AS70"/>
    <mergeCell ref="BJ68:CE68"/>
    <mergeCell ref="CW76:DM76"/>
    <mergeCell ref="CW71:DM71"/>
    <mergeCell ref="CW82:DM82"/>
    <mergeCell ref="CW80:DM80"/>
    <mergeCell ref="CW79:DM79"/>
    <mergeCell ref="CW73:DM73"/>
    <mergeCell ref="DN74:ED74"/>
    <mergeCell ref="CW81:DM81"/>
    <mergeCell ref="DN80:ED80"/>
    <mergeCell ref="DN73:ED73"/>
    <mergeCell ref="DN75:ED75"/>
    <mergeCell ref="DN76:ED76"/>
    <mergeCell ref="DN81:ED81"/>
    <mergeCell ref="CW78:DM78"/>
    <mergeCell ref="CW77:DM77"/>
    <mergeCell ref="CW75:DM75"/>
    <mergeCell ref="DN93:ED93"/>
    <mergeCell ref="CW87:DM87"/>
    <mergeCell ref="DN82:ED82"/>
    <mergeCell ref="CW83:DM83"/>
    <mergeCell ref="CW86:DM86"/>
    <mergeCell ref="DN91:ED91"/>
    <mergeCell ref="CW85:DM85"/>
    <mergeCell ref="DN90:ED90"/>
    <mergeCell ref="DN83:ED83"/>
    <mergeCell ref="CW89:DM89"/>
    <mergeCell ref="DN92:ED92"/>
    <mergeCell ref="CW88:DM88"/>
    <mergeCell ref="DN85:ED85"/>
    <mergeCell ref="DN89:ED89"/>
    <mergeCell ref="DN88:ED88"/>
    <mergeCell ref="DN86:ED86"/>
    <mergeCell ref="CF81:CV81"/>
    <mergeCell ref="DN116:ED116"/>
    <mergeCell ref="BJ98:CE98"/>
    <mergeCell ref="BJ96:CE96"/>
    <mergeCell ref="CF98:CV98"/>
    <mergeCell ref="CW98:DM98"/>
    <mergeCell ref="CW95:DM95"/>
    <mergeCell ref="BJ88:CE88"/>
    <mergeCell ref="CW96:DM96"/>
    <mergeCell ref="CF91:CV91"/>
    <mergeCell ref="CF80:CV80"/>
    <mergeCell ref="CW97:DM97"/>
    <mergeCell ref="CF86:CV86"/>
    <mergeCell ref="CF83:CV83"/>
    <mergeCell ref="CW90:DM90"/>
    <mergeCell ref="CW91:DM91"/>
    <mergeCell ref="CW93:DM93"/>
    <mergeCell ref="CF90:CV90"/>
    <mergeCell ref="CF92:CV92"/>
    <mergeCell ref="CF95:CV95"/>
    <mergeCell ref="BJ90:CE90"/>
    <mergeCell ref="CF99:CV99"/>
    <mergeCell ref="BJ107:CE107"/>
    <mergeCell ref="BJ102:CE102"/>
    <mergeCell ref="BJ105:CE105"/>
    <mergeCell ref="CF96:CV96"/>
    <mergeCell ref="BJ99:CE99"/>
    <mergeCell ref="CF97:CV97"/>
    <mergeCell ref="CF106:CV106"/>
    <mergeCell ref="CF108:CV108"/>
    <mergeCell ref="CW111:DM111"/>
    <mergeCell ref="CW109:DM109"/>
    <mergeCell ref="CW110:DM110"/>
    <mergeCell ref="CW106:DM106"/>
    <mergeCell ref="CW108:DM108"/>
    <mergeCell ref="CW107:DM107"/>
    <mergeCell ref="CF103:CV103"/>
    <mergeCell ref="CF104:CV104"/>
    <mergeCell ref="CF105:CV105"/>
    <mergeCell ref="AT80:BI80"/>
    <mergeCell ref="BJ67:CE67"/>
    <mergeCell ref="CF69:CV69"/>
    <mergeCell ref="BJ100:CE100"/>
    <mergeCell ref="CF102:CV102"/>
    <mergeCell ref="CF101:CV101"/>
    <mergeCell ref="CF100:CV100"/>
    <mergeCell ref="AN54:AS54"/>
    <mergeCell ref="AN52:AS52"/>
    <mergeCell ref="AT53:BI53"/>
    <mergeCell ref="CW101:DM101"/>
    <mergeCell ref="CW99:DM99"/>
    <mergeCell ref="CW92:DM92"/>
    <mergeCell ref="CF87:CV87"/>
    <mergeCell ref="BJ87:CE87"/>
    <mergeCell ref="CF93:CV93"/>
    <mergeCell ref="CW94:DM94"/>
    <mergeCell ref="AT50:BI50"/>
    <mergeCell ref="CW105:DM105"/>
    <mergeCell ref="CW104:DM104"/>
    <mergeCell ref="CW100:DM100"/>
    <mergeCell ref="CW102:DM102"/>
    <mergeCell ref="BJ91:CE91"/>
    <mergeCell ref="CF94:CV94"/>
    <mergeCell ref="AT51:BI51"/>
    <mergeCell ref="BJ52:CE52"/>
    <mergeCell ref="CW103:DM103"/>
    <mergeCell ref="AN41:AS41"/>
    <mergeCell ref="AT44:BI44"/>
    <mergeCell ref="AT41:BI41"/>
    <mergeCell ref="AT43:BI43"/>
    <mergeCell ref="AN49:AS49"/>
    <mergeCell ref="AT48:BI48"/>
    <mergeCell ref="AT49:BI49"/>
    <mergeCell ref="AT45:BI45"/>
    <mergeCell ref="AT46:BI46"/>
    <mergeCell ref="AN46:AS46"/>
    <mergeCell ref="AN47:AS47"/>
    <mergeCell ref="BJ44:CE44"/>
    <mergeCell ref="AN37:AS37"/>
    <mergeCell ref="AN43:AS43"/>
    <mergeCell ref="AT40:BI40"/>
    <mergeCell ref="AT39:BI39"/>
    <mergeCell ref="AN40:AS40"/>
    <mergeCell ref="AN44:AS44"/>
    <mergeCell ref="AT79:BI79"/>
    <mergeCell ref="AN75:AS75"/>
    <mergeCell ref="A43:AM43"/>
    <mergeCell ref="A42:AM42"/>
    <mergeCell ref="A38:AM38"/>
    <mergeCell ref="AN38:AS38"/>
    <mergeCell ref="AN42:AS42"/>
    <mergeCell ref="AN39:AS39"/>
    <mergeCell ref="A41:AM41"/>
    <mergeCell ref="AT47:BI47"/>
    <mergeCell ref="AT69:BI69"/>
    <mergeCell ref="AT72:BI72"/>
    <mergeCell ref="AN72:AS72"/>
    <mergeCell ref="AN71:AS71"/>
    <mergeCell ref="AT71:BI71"/>
    <mergeCell ref="AN79:AS79"/>
    <mergeCell ref="AT76:BI76"/>
    <mergeCell ref="AT74:BI74"/>
    <mergeCell ref="AT70:BI70"/>
    <mergeCell ref="AN74:AS74"/>
    <mergeCell ref="CF67:CV67"/>
    <mergeCell ref="CF70:CV70"/>
    <mergeCell ref="CF71:CV71"/>
    <mergeCell ref="CF76:CV76"/>
    <mergeCell ref="BJ69:CE69"/>
    <mergeCell ref="CF75:CV75"/>
    <mergeCell ref="BJ71:CE71"/>
    <mergeCell ref="BJ72:CE72"/>
    <mergeCell ref="CF74:CV74"/>
    <mergeCell ref="BJ75:CE75"/>
    <mergeCell ref="BJ74:CE74"/>
    <mergeCell ref="AT83:BI83"/>
    <mergeCell ref="BJ86:CE86"/>
    <mergeCell ref="AT85:BI85"/>
    <mergeCell ref="BJ70:CE70"/>
    <mergeCell ref="AT77:BI77"/>
    <mergeCell ref="AT78:BI78"/>
    <mergeCell ref="AT82:BI82"/>
    <mergeCell ref="AT75:BI75"/>
    <mergeCell ref="BJ77:CE77"/>
    <mergeCell ref="CF88:CV88"/>
    <mergeCell ref="BJ85:CE85"/>
    <mergeCell ref="CF89:CV89"/>
    <mergeCell ref="BJ82:CE82"/>
    <mergeCell ref="CF84:CV84"/>
    <mergeCell ref="BJ83:CE83"/>
    <mergeCell ref="BJ84:CE84"/>
    <mergeCell ref="CF82:CV82"/>
    <mergeCell ref="BJ89:CE89"/>
    <mergeCell ref="CF85:CV85"/>
    <mergeCell ref="CF77:CV77"/>
    <mergeCell ref="BJ79:CE79"/>
    <mergeCell ref="BJ78:CE78"/>
    <mergeCell ref="CF78:CV78"/>
    <mergeCell ref="BJ97:CE97"/>
    <mergeCell ref="AN94:AS94"/>
    <mergeCell ref="AN92:AS92"/>
    <mergeCell ref="AT94:BI94"/>
    <mergeCell ref="AT92:BI92"/>
    <mergeCell ref="AN95:AS95"/>
    <mergeCell ref="BJ93:CE93"/>
    <mergeCell ref="AT97:BI97"/>
    <mergeCell ref="BJ92:CE92"/>
    <mergeCell ref="AT98:BI98"/>
    <mergeCell ref="AT103:BI103"/>
    <mergeCell ref="AN101:AS101"/>
    <mergeCell ref="AT95:BI95"/>
    <mergeCell ref="BJ95:CE95"/>
    <mergeCell ref="A105:AM105"/>
    <mergeCell ref="A107:AM107"/>
    <mergeCell ref="AN107:AS107"/>
    <mergeCell ref="AN106:AS106"/>
    <mergeCell ref="AN105:AS105"/>
    <mergeCell ref="AT105:BI105"/>
    <mergeCell ref="A106:AM106"/>
    <mergeCell ref="AN110:AS110"/>
    <mergeCell ref="A113:AM113"/>
    <mergeCell ref="AN113:AS113"/>
    <mergeCell ref="A114:AM114"/>
    <mergeCell ref="AN109:AS109"/>
    <mergeCell ref="AN111:AS111"/>
    <mergeCell ref="AN112:AS112"/>
    <mergeCell ref="AN114:AS114"/>
    <mergeCell ref="A120:AM120"/>
    <mergeCell ref="AN120:AS120"/>
    <mergeCell ref="A119:AM119"/>
    <mergeCell ref="AN119:AS119"/>
    <mergeCell ref="A118:AM118"/>
    <mergeCell ref="AN115:AS115"/>
    <mergeCell ref="A117:AM117"/>
    <mergeCell ref="AN116:AS116"/>
    <mergeCell ref="A127:AM127"/>
    <mergeCell ref="A130:AM130"/>
    <mergeCell ref="AN129:AS129"/>
    <mergeCell ref="AN130:AS130"/>
    <mergeCell ref="AT125:BI125"/>
    <mergeCell ref="AT130:BI130"/>
    <mergeCell ref="AT129:BI129"/>
    <mergeCell ref="AN128:AS128"/>
    <mergeCell ref="A125:AM125"/>
    <mergeCell ref="AN125:AS125"/>
    <mergeCell ref="AT119:BI119"/>
    <mergeCell ref="AT126:BI126"/>
    <mergeCell ref="AT120:BI120"/>
    <mergeCell ref="AT124:BI124"/>
    <mergeCell ref="AT128:BI128"/>
    <mergeCell ref="AT122:BI122"/>
    <mergeCell ref="A78:AM78"/>
    <mergeCell ref="AN126:AS126"/>
    <mergeCell ref="AT99:BI99"/>
    <mergeCell ref="AN108:AS108"/>
    <mergeCell ref="AT111:BI111"/>
    <mergeCell ref="AT108:BI108"/>
    <mergeCell ref="A81:AM81"/>
    <mergeCell ref="AT81:BI81"/>
    <mergeCell ref="AT87:BI87"/>
    <mergeCell ref="AT118:BI118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88:AM88"/>
    <mergeCell ref="AN89:AS89"/>
    <mergeCell ref="A89:AM89"/>
    <mergeCell ref="AN99:AS99"/>
    <mergeCell ref="AN90:AS90"/>
    <mergeCell ref="A92:AM92"/>
    <mergeCell ref="A95:AM95"/>
    <mergeCell ref="AN96:AS96"/>
    <mergeCell ref="AN91:AS91"/>
    <mergeCell ref="AN93:AS93"/>
    <mergeCell ref="A90:AM90"/>
    <mergeCell ref="AT104:BI104"/>
    <mergeCell ref="A93:AM93"/>
    <mergeCell ref="A104:AM104"/>
    <mergeCell ref="A103:AM103"/>
    <mergeCell ref="A101:AM101"/>
    <mergeCell ref="A100:AK100"/>
    <mergeCell ref="A91:AM91"/>
    <mergeCell ref="AN104:AS104"/>
    <mergeCell ref="AN103:AS103"/>
    <mergeCell ref="AT110:BI110"/>
    <mergeCell ref="AT109:BI109"/>
    <mergeCell ref="AT107:BI107"/>
    <mergeCell ref="BJ104:CE104"/>
    <mergeCell ref="AT100:BI100"/>
    <mergeCell ref="AT102:BI102"/>
    <mergeCell ref="BJ103:CE103"/>
    <mergeCell ref="BJ101:CE101"/>
    <mergeCell ref="AT101:BI101"/>
    <mergeCell ref="AT106:BI106"/>
    <mergeCell ref="BJ106:CE106"/>
    <mergeCell ref="CF127:CV127"/>
    <mergeCell ref="BJ110:CE110"/>
    <mergeCell ref="CF109:CV109"/>
    <mergeCell ref="BJ116:CE116"/>
    <mergeCell ref="BJ127:CE127"/>
    <mergeCell ref="CF116:CV116"/>
    <mergeCell ref="CF111:CV111"/>
    <mergeCell ref="CF110:CV110"/>
    <mergeCell ref="CF107:CV107"/>
    <mergeCell ref="BJ108:CE108"/>
    <mergeCell ref="CF126:CV126"/>
    <mergeCell ref="CW116:DM116"/>
    <mergeCell ref="CF122:CV122"/>
    <mergeCell ref="CF123:CV123"/>
    <mergeCell ref="CW123:DM123"/>
    <mergeCell ref="CF115:CV115"/>
    <mergeCell ref="BJ119:CE119"/>
    <mergeCell ref="CW112:DM112"/>
    <mergeCell ref="BJ111:CE111"/>
    <mergeCell ref="DN122:ED122"/>
    <mergeCell ref="CW118:DM118"/>
    <mergeCell ref="EE117:ES117"/>
    <mergeCell ref="DN117:ED117"/>
    <mergeCell ref="CW124:DM124"/>
    <mergeCell ref="DN118:ED118"/>
    <mergeCell ref="EE118:ES118"/>
    <mergeCell ref="ET118:FJ118"/>
    <mergeCell ref="ET120:FJ120"/>
    <mergeCell ref="DN120:ED120"/>
    <mergeCell ref="EE120:ES120"/>
    <mergeCell ref="DN119:ED119"/>
    <mergeCell ref="EE119:ES119"/>
    <mergeCell ref="ET119:FJ119"/>
    <mergeCell ref="ET121:FJ121"/>
    <mergeCell ref="EE122:ES122"/>
    <mergeCell ref="ET122:FJ122"/>
    <mergeCell ref="EE121:ES121"/>
    <mergeCell ref="ET96:FJ96"/>
    <mergeCell ref="EE97:ES97"/>
    <mergeCell ref="EE96:ES96"/>
    <mergeCell ref="EE102:ES102"/>
    <mergeCell ref="EE103:ES103"/>
    <mergeCell ref="ET107:FJ107"/>
    <mergeCell ref="EE88:ES88"/>
    <mergeCell ref="ET94:FJ94"/>
    <mergeCell ref="ET88:FH88"/>
    <mergeCell ref="ET91:FG91"/>
    <mergeCell ref="EE90:ES90"/>
    <mergeCell ref="EE89:ES89"/>
    <mergeCell ref="ET90:FJ90"/>
    <mergeCell ref="EE91:ES91"/>
    <mergeCell ref="EE94:ES94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DN99:ED99"/>
    <mergeCell ref="DN102:ED102"/>
    <mergeCell ref="EE104:ES104"/>
    <mergeCell ref="EE79:ES79"/>
    <mergeCell ref="DN96:ED96"/>
    <mergeCell ref="DN94:ED94"/>
    <mergeCell ref="DN84:ED84"/>
    <mergeCell ref="DN87:ED87"/>
    <mergeCell ref="DN95:ED95"/>
    <mergeCell ref="EE93:ES93"/>
    <mergeCell ref="DN97:ED97"/>
    <mergeCell ref="EE76:ES76"/>
    <mergeCell ref="ET74:FJ74"/>
    <mergeCell ref="EE70:ES70"/>
    <mergeCell ref="EE105:ES105"/>
    <mergeCell ref="EE81:ES81"/>
    <mergeCell ref="EE80:ES80"/>
    <mergeCell ref="EE82:ES82"/>
    <mergeCell ref="EE85:ES85"/>
    <mergeCell ref="EE86:ES86"/>
    <mergeCell ref="EE87:ES87"/>
    <mergeCell ref="EE75:ES75"/>
    <mergeCell ref="EE73:ES73"/>
    <mergeCell ref="ET73:FJ73"/>
    <mergeCell ref="EE74:ES74"/>
    <mergeCell ref="ET63:FG63"/>
    <mergeCell ref="ET66:FG66"/>
    <mergeCell ref="ET75:FG75"/>
    <mergeCell ref="ET67:FG67"/>
    <mergeCell ref="ET68:FG68"/>
    <mergeCell ref="ET69:FJ69"/>
    <mergeCell ref="ET72:FJ72"/>
    <mergeCell ref="ET71:FJ71"/>
    <mergeCell ref="ET64:FG64"/>
    <mergeCell ref="ET65:FG65"/>
    <mergeCell ref="DN66:ED66"/>
    <mergeCell ref="DN69:ED69"/>
    <mergeCell ref="ET70:FJ70"/>
    <mergeCell ref="EE68:ES68"/>
    <mergeCell ref="EE67:ES67"/>
    <mergeCell ref="ET82:FJ82"/>
    <mergeCell ref="ET76:FJ76"/>
    <mergeCell ref="ET79:FJ79"/>
    <mergeCell ref="ET81:FJ81"/>
    <mergeCell ref="ET80:FG80"/>
    <mergeCell ref="ET78:FJ78"/>
    <mergeCell ref="ET77:FJ77"/>
    <mergeCell ref="EE69:ES69"/>
    <mergeCell ref="DN68:ED68"/>
    <mergeCell ref="CW64:DM64"/>
    <mergeCell ref="CW65:DM65"/>
    <mergeCell ref="CW51:DM51"/>
    <mergeCell ref="CW62:DM62"/>
    <mergeCell ref="CW63:DM63"/>
    <mergeCell ref="CW60:DM60"/>
    <mergeCell ref="CW61:DM61"/>
    <mergeCell ref="CW59:DM59"/>
    <mergeCell ref="CW41:DM41"/>
    <mergeCell ref="DN41:ED41"/>
    <mergeCell ref="CW42:DM42"/>
    <mergeCell ref="DN42:ED42"/>
    <mergeCell ref="ET57:FJ57"/>
    <mergeCell ref="EE59:ES59"/>
    <mergeCell ref="ET58:FJ58"/>
    <mergeCell ref="ET50:FG50"/>
    <mergeCell ref="ET55:FJ55"/>
    <mergeCell ref="ET52:FJ52"/>
    <mergeCell ref="ET54:FJ54"/>
    <mergeCell ref="CF60:CV60"/>
    <mergeCell ref="CF61:CV61"/>
    <mergeCell ref="DN60:ED60"/>
    <mergeCell ref="ET59:FJ59"/>
    <mergeCell ref="ET60:FJ60"/>
    <mergeCell ref="CF55:CV55"/>
    <mergeCell ref="CW56:DM56"/>
    <mergeCell ref="CF58:CV58"/>
    <mergeCell ref="CF59:CV59"/>
    <mergeCell ref="ET61:FJ61"/>
    <mergeCell ref="EE58:ES58"/>
    <mergeCell ref="EE60:ES60"/>
    <mergeCell ref="ET62:FJ62"/>
    <mergeCell ref="DN39:ED39"/>
    <mergeCell ref="EE50:ES50"/>
    <mergeCell ref="ET56:FJ56"/>
    <mergeCell ref="ET48:FG48"/>
    <mergeCell ref="ET46:FG46"/>
    <mergeCell ref="ET51:FJ51"/>
    <mergeCell ref="EE44:ES44"/>
    <mergeCell ref="EE52:ES52"/>
    <mergeCell ref="DN40:ED40"/>
    <mergeCell ref="ET42:FH42"/>
    <mergeCell ref="CW46:DM46"/>
    <mergeCell ref="DN44:ED44"/>
    <mergeCell ref="EE47:ES47"/>
    <mergeCell ref="DN51:ED51"/>
    <mergeCell ref="DN49:ED49"/>
    <mergeCell ref="EE49:ES49"/>
    <mergeCell ref="EE45:ES45"/>
    <mergeCell ref="EE48:ES48"/>
    <mergeCell ref="EE46:ES46"/>
    <mergeCell ref="CW48:DM48"/>
    <mergeCell ref="DN59:ED59"/>
    <mergeCell ref="EE51:ES51"/>
    <mergeCell ref="DN53:ED53"/>
    <mergeCell ref="EE64:ES64"/>
    <mergeCell ref="EE63:ES63"/>
    <mergeCell ref="EE57:ES57"/>
    <mergeCell ref="EE55:ES55"/>
    <mergeCell ref="EE53:ES53"/>
    <mergeCell ref="EE62:ES62"/>
    <mergeCell ref="EE78:ES78"/>
    <mergeCell ref="DN62:ED62"/>
    <mergeCell ref="EE61:ES61"/>
    <mergeCell ref="DN65:ED65"/>
    <mergeCell ref="DN77:ED77"/>
    <mergeCell ref="EE77:ES77"/>
    <mergeCell ref="EE72:ES72"/>
    <mergeCell ref="DN64:ED64"/>
    <mergeCell ref="DN61:ED61"/>
    <mergeCell ref="EE65:ES65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3:CV33"/>
    <mergeCell ref="BJ31:CE31"/>
    <mergeCell ref="BJ30:CE30"/>
    <mergeCell ref="BJ34:CE34"/>
    <mergeCell ref="BJ32:CE32"/>
    <mergeCell ref="BJ33:CE33"/>
    <mergeCell ref="CF34:CV34"/>
    <mergeCell ref="BJ21:CE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26:CE26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BJ29:CE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F21:CV21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43:ES43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T38:FJ38"/>
    <mergeCell ref="ET83:FJ83"/>
    <mergeCell ref="EE83:ES83"/>
    <mergeCell ref="ET101:FJ101"/>
    <mergeCell ref="EE99:ES99"/>
    <mergeCell ref="ET93:FJ93"/>
    <mergeCell ref="ET95:FJ95"/>
    <mergeCell ref="ET87:FH87"/>
    <mergeCell ref="EE98:ES98"/>
    <mergeCell ref="ET97:FJ97"/>
    <mergeCell ref="DN107:ED107"/>
    <mergeCell ref="A131:FG131"/>
    <mergeCell ref="CW129:DM129"/>
    <mergeCell ref="CF130:CV130"/>
    <mergeCell ref="A128:AM128"/>
    <mergeCell ref="A129:AM129"/>
    <mergeCell ref="CF128:CV128"/>
    <mergeCell ref="BJ130:CE130"/>
    <mergeCell ref="CF129:CV129"/>
    <mergeCell ref="ET129:FJ129"/>
    <mergeCell ref="ET117:FJ117"/>
    <mergeCell ref="ET114:FG114"/>
    <mergeCell ref="DN106:ED106"/>
    <mergeCell ref="EE107:ES107"/>
    <mergeCell ref="DN112:ED112"/>
    <mergeCell ref="DN110:ED110"/>
    <mergeCell ref="EE111:ES111"/>
    <mergeCell ref="EE109:ES109"/>
    <mergeCell ref="EE110:ES110"/>
    <mergeCell ref="DN109:ED109"/>
    <mergeCell ref="ET116:FJ116"/>
    <mergeCell ref="EE112:ES112"/>
    <mergeCell ref="EE115:ES115"/>
    <mergeCell ref="ET112:FJ112"/>
    <mergeCell ref="EE114:ES114"/>
    <mergeCell ref="ET115:FJ115"/>
    <mergeCell ref="EE116:ES116"/>
    <mergeCell ref="ET111:FJ111"/>
    <mergeCell ref="ET108:FJ108"/>
    <mergeCell ref="A109:AM109"/>
    <mergeCell ref="A115:AM115"/>
    <mergeCell ref="A111:AM111"/>
    <mergeCell ref="A116:AM116"/>
    <mergeCell ref="A112:AM112"/>
    <mergeCell ref="A110:AM110"/>
    <mergeCell ref="DN111:ED111"/>
    <mergeCell ref="EE108:ES108"/>
    <mergeCell ref="BJ115:CE115"/>
    <mergeCell ref="BJ113:CE113"/>
    <mergeCell ref="BJ114:CE114"/>
    <mergeCell ref="AT113:BI113"/>
    <mergeCell ref="DN114:ED114"/>
    <mergeCell ref="A121:AM121"/>
    <mergeCell ref="CW114:DM114"/>
    <mergeCell ref="AT116:BI116"/>
    <mergeCell ref="AN121:AS121"/>
    <mergeCell ref="AT117:BI117"/>
    <mergeCell ref="BJ117:CE117"/>
    <mergeCell ref="AN118:AS118"/>
    <mergeCell ref="BJ118:CE118"/>
    <mergeCell ref="AN117:AS117"/>
    <mergeCell ref="A122:AM122"/>
    <mergeCell ref="DN108:ED108"/>
    <mergeCell ref="AT112:BI112"/>
    <mergeCell ref="AT115:BI115"/>
    <mergeCell ref="AT114:BI114"/>
    <mergeCell ref="BJ112:CE112"/>
    <mergeCell ref="A126:AM126"/>
    <mergeCell ref="A97:AK97"/>
    <mergeCell ref="A72:AM72"/>
    <mergeCell ref="A102:AK102"/>
    <mergeCell ref="A94:AM94"/>
    <mergeCell ref="A99:AM99"/>
    <mergeCell ref="A98:AK98"/>
    <mergeCell ref="A96:AM96"/>
    <mergeCell ref="A108:AM108"/>
    <mergeCell ref="A74:AM74"/>
    <mergeCell ref="A40:AM40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A45:AM45"/>
    <mergeCell ref="A67:AM67"/>
    <mergeCell ref="A31:AM31"/>
    <mergeCell ref="A71:AM71"/>
    <mergeCell ref="A70:AM70"/>
    <mergeCell ref="A46:AM46"/>
    <mergeCell ref="A48:AM48"/>
    <mergeCell ref="A49:AM49"/>
    <mergeCell ref="A53:AM53"/>
    <mergeCell ref="A50:AM50"/>
    <mergeCell ref="A57:AM57"/>
    <mergeCell ref="A60:AM60"/>
    <mergeCell ref="A73:AM73"/>
    <mergeCell ref="A36:AM36"/>
    <mergeCell ref="A52:AM52"/>
    <mergeCell ref="A39:AM39"/>
    <mergeCell ref="A44:AM44"/>
    <mergeCell ref="A69:AM69"/>
    <mergeCell ref="A64:AM64"/>
    <mergeCell ref="A68:AM68"/>
    <mergeCell ref="A29:AM29"/>
    <mergeCell ref="A34:AM34"/>
    <mergeCell ref="A32:AM32"/>
    <mergeCell ref="A33:AM33"/>
    <mergeCell ref="A28:AM28"/>
    <mergeCell ref="A66:AM66"/>
    <mergeCell ref="A62:AM62"/>
    <mergeCell ref="A63:AM63"/>
    <mergeCell ref="A65:AM65"/>
    <mergeCell ref="A61:AM61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37:AM37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53:AS53"/>
    <mergeCell ref="AN48:AS48"/>
    <mergeCell ref="AN50:AS50"/>
    <mergeCell ref="AN36:AS36"/>
    <mergeCell ref="AN84:AS84"/>
    <mergeCell ref="AN61:AS61"/>
    <mergeCell ref="AN73:AS73"/>
    <mergeCell ref="AN78:AS78"/>
    <mergeCell ref="AN45:AS45"/>
    <mergeCell ref="AN88:AS88"/>
    <mergeCell ref="AT96:BI96"/>
    <mergeCell ref="AT90:BI90"/>
    <mergeCell ref="AT91:BI91"/>
    <mergeCell ref="AT88:BI88"/>
    <mergeCell ref="AT89:BI89"/>
    <mergeCell ref="BJ129:CE129"/>
    <mergeCell ref="DN126:ED126"/>
    <mergeCell ref="DN130:ED130"/>
    <mergeCell ref="CW128:DM128"/>
    <mergeCell ref="CW130:DM130"/>
    <mergeCell ref="DN128:ED128"/>
    <mergeCell ref="CW127:DM127"/>
    <mergeCell ref="BJ128:CE128"/>
    <mergeCell ref="DN129:ED129"/>
    <mergeCell ref="EE128:ES128"/>
    <mergeCell ref="ET128:FJ128"/>
    <mergeCell ref="EE127:ES127"/>
    <mergeCell ref="ET127:FJ127"/>
    <mergeCell ref="ET125:FJ125"/>
    <mergeCell ref="ET130:FJ130"/>
    <mergeCell ref="EE130:ES130"/>
    <mergeCell ref="ET126:FJ126"/>
    <mergeCell ref="EE129:ES129"/>
    <mergeCell ref="EE126:ES126"/>
    <mergeCell ref="AN127:AS127"/>
    <mergeCell ref="CF125:CV125"/>
    <mergeCell ref="DN127:ED127"/>
    <mergeCell ref="DN123:ED123"/>
    <mergeCell ref="ET123:FJ123"/>
    <mergeCell ref="EE123:ES123"/>
    <mergeCell ref="AT127:BI127"/>
    <mergeCell ref="ET124:FJ124"/>
    <mergeCell ref="DN125:ED125"/>
    <mergeCell ref="BJ125:CE125"/>
    <mergeCell ref="DN121:ED121"/>
    <mergeCell ref="BJ121:CE121"/>
    <mergeCell ref="AN122:AS122"/>
    <mergeCell ref="BJ122:CE122"/>
    <mergeCell ref="AT121:BI121"/>
    <mergeCell ref="A123:AM123"/>
    <mergeCell ref="AN123:AS123"/>
    <mergeCell ref="AT123:BI123"/>
    <mergeCell ref="BJ123:CE123"/>
    <mergeCell ref="CW122:DM122"/>
    <mergeCell ref="CW126:DM126"/>
    <mergeCell ref="BJ126:CE126"/>
    <mergeCell ref="CW119:DM119"/>
    <mergeCell ref="CW120:DM120"/>
    <mergeCell ref="CW121:DM121"/>
    <mergeCell ref="CF120:CV120"/>
    <mergeCell ref="CF119:CV119"/>
    <mergeCell ref="CF121:CV121"/>
    <mergeCell ref="BJ120:CE120"/>
    <mergeCell ref="ET84:FJ84"/>
    <mergeCell ref="EE84:ES84"/>
    <mergeCell ref="ET102:FJ102"/>
    <mergeCell ref="ET110:FJ110"/>
    <mergeCell ref="ET103:FJ103"/>
    <mergeCell ref="ET106:FJ106"/>
    <mergeCell ref="ET105:FJ105"/>
    <mergeCell ref="ET109:FJ109"/>
    <mergeCell ref="EE95:ES95"/>
    <mergeCell ref="EE106:ES106"/>
    <mergeCell ref="EE113:ES113"/>
    <mergeCell ref="ET104:FG104"/>
    <mergeCell ref="ET113:FG113"/>
    <mergeCell ref="EE30:ES30"/>
    <mergeCell ref="ET30:FJ30"/>
    <mergeCell ref="ET85:FJ85"/>
    <mergeCell ref="ET86:FH86"/>
    <mergeCell ref="EE92:ES92"/>
    <mergeCell ref="ET92:FG92"/>
    <mergeCell ref="ET89:FG89"/>
    <mergeCell ref="CW84:DM84"/>
    <mergeCell ref="BJ94:CE94"/>
    <mergeCell ref="AT73:BI73"/>
    <mergeCell ref="BJ73:CE73"/>
    <mergeCell ref="AT93:BI93"/>
    <mergeCell ref="AT84:BI84"/>
    <mergeCell ref="BJ80:CE80"/>
    <mergeCell ref="AT86:BI86"/>
    <mergeCell ref="BJ81:CE81"/>
    <mergeCell ref="CF79:CV79"/>
    <mergeCell ref="BJ109:CE109"/>
    <mergeCell ref="CF117:CV117"/>
    <mergeCell ref="CW117:DM117"/>
    <mergeCell ref="DN113:ED113"/>
    <mergeCell ref="CW115:DM115"/>
    <mergeCell ref="CF112:CV112"/>
    <mergeCell ref="CF113:CV113"/>
    <mergeCell ref="CW113:DM113"/>
    <mergeCell ref="CF114:CV114"/>
    <mergeCell ref="DN115:ED115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3"/>
  <sheetViews>
    <sheetView tabSelected="1" zoomScale="75" zoomScaleNormal="75" zoomScaleSheetLayoutView="80" zoomScalePageLayoutView="0" workbookViewId="0" topLeftCell="A45">
      <selection activeCell="A60" sqref="A60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21" t="s">
        <v>0</v>
      </c>
      <c r="B1" s="221" t="s">
        <v>92</v>
      </c>
      <c r="C1" s="223" t="s">
        <v>439</v>
      </c>
      <c r="D1" s="224"/>
      <c r="E1" s="224"/>
      <c r="F1" s="224"/>
      <c r="G1" s="225"/>
      <c r="H1" s="229" t="s">
        <v>431</v>
      </c>
      <c r="I1" s="221" t="s">
        <v>440</v>
      </c>
      <c r="J1" s="218" t="s">
        <v>441</v>
      </c>
      <c r="K1" s="219"/>
      <c r="L1" s="219"/>
      <c r="M1" s="220"/>
      <c r="N1" s="216" t="s">
        <v>183</v>
      </c>
      <c r="O1" s="217"/>
    </row>
    <row r="2" spans="1:254" s="65" customFormat="1" ht="116.25" customHeight="1">
      <c r="A2" s="222"/>
      <c r="B2" s="222"/>
      <c r="C2" s="226"/>
      <c r="D2" s="227"/>
      <c r="E2" s="227"/>
      <c r="F2" s="227"/>
      <c r="G2" s="228"/>
      <c r="H2" s="230"/>
      <c r="I2" s="222"/>
      <c r="J2" s="60" t="s">
        <v>442</v>
      </c>
      <c r="K2" s="60" t="s">
        <v>93</v>
      </c>
      <c r="L2" s="60" t="s">
        <v>94</v>
      </c>
      <c r="M2" s="63" t="s">
        <v>180</v>
      </c>
      <c r="N2" s="62" t="s">
        <v>95</v>
      </c>
      <c r="O2" s="62" t="s">
        <v>96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6" t="s">
        <v>356</v>
      </c>
      <c r="E3" s="237"/>
      <c r="F3" s="237"/>
      <c r="G3" s="237"/>
      <c r="H3" s="237"/>
      <c r="I3" s="238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357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H5+H14+H30+H33+H45+H55+H60+H63+H66+H79+H82+H94+H103+H109+H125+H141+H163+H170+H175+H183+H204+H223+H207+H128+H179+H230+H233+H239</f>
        <v>10587300</v>
      </c>
      <c r="I4" s="4">
        <f>I5+I14+I30+I33+I55+I63+I66+I79+I82+I94+I103+I109+I125+I141+I60+I163+I170+I175+I183+I204+I223+I207+I128+I179+I230+I233+I239</f>
        <v>5961089</v>
      </c>
      <c r="J4" s="4">
        <f>J5+J14+J30+J33+J55+J63+J66+J79+J82+J94+J103+J109+J125+J141+J60+J163+J170+J175+J183+J204+J223+J207+J128+J179+J230+J233+J239</f>
        <v>5961089</v>
      </c>
      <c r="K4" s="4">
        <f>K5+K14+K33+K36+K39+K204+K48+K51+K66+K82+K91+K94+K97+K100+K103+K109+K122+K134+K116+K119+K137+K141+K149+K152+K175+K187+K194+K198+K201+K207+K214+K217+K239+K128+K106+K131+K113+K183+K45+K146</f>
        <v>0</v>
      </c>
      <c r="L4" s="4">
        <f>L5+L14+L33+L36+L39+L204+L48+L51+L66+L82+L91+L94+L97+L100+L103+L109+L122+L134+L116+L119+L137+L141+L149+L152+L175+L187+L194+L198+L201+L207+L214+L217+L239+L128+L106+L131+L113+L183+L45+L146</f>
        <v>0</v>
      </c>
      <c r="M4" s="4">
        <f>M5+M14+M30+M33+M55+M63+M66+M79+M82+M94+M103+M109+M125+M141+M60+M163+M170+M175+M183+M204+M223+M207+M128+M179+M230+M233+M239</f>
        <v>5961089</v>
      </c>
      <c r="N4" s="4">
        <f>H4-J4</f>
        <v>4626211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127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3273200</v>
      </c>
      <c r="I5" s="4">
        <f t="shared" si="0"/>
        <v>1747361.69</v>
      </c>
      <c r="J5" s="4">
        <f>J6+J11</f>
        <v>1747361.69</v>
      </c>
      <c r="K5" s="4">
        <f t="shared" si="0"/>
        <v>0</v>
      </c>
      <c r="L5" s="4">
        <f t="shared" si="0"/>
        <v>0</v>
      </c>
      <c r="M5" s="4">
        <f t="shared" si="0"/>
        <v>1747361.69</v>
      </c>
      <c r="N5" s="4">
        <f>H5-J5</f>
        <v>1525838.31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127</v>
      </c>
      <c r="E6" s="6">
        <v>120</v>
      </c>
      <c r="F6" s="7" t="s">
        <v>4</v>
      </c>
      <c r="G6" s="7" t="s">
        <v>1</v>
      </c>
      <c r="H6" s="8">
        <f>H7+H8+H9+H10</f>
        <v>3020900</v>
      </c>
      <c r="I6" s="8">
        <f>I7+I8+I9+I10</f>
        <v>1632521.69</v>
      </c>
      <c r="J6" s="8">
        <f>J7+J8+J9+J10</f>
        <v>1632521.69</v>
      </c>
      <c r="K6" s="8">
        <f>K7+K9</f>
        <v>0</v>
      </c>
      <c r="L6" s="8">
        <f>L7+L9</f>
        <v>0</v>
      </c>
      <c r="M6" s="8">
        <f>M7+M8+M9+M10</f>
        <v>1632521.69</v>
      </c>
      <c r="N6" s="8">
        <f aca="true" t="shared" si="1" ref="N6:N68">H6-J6</f>
        <v>1388378.31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127</v>
      </c>
      <c r="E7" s="6">
        <v>121</v>
      </c>
      <c r="F7" s="7" t="s">
        <v>7</v>
      </c>
      <c r="G7" s="7">
        <v>100</v>
      </c>
      <c r="H7" s="8">
        <v>2248900</v>
      </c>
      <c r="I7" s="8">
        <v>1262224.21</v>
      </c>
      <c r="J7" s="8">
        <v>1262224.21</v>
      </c>
      <c r="K7" s="8">
        <v>0</v>
      </c>
      <c r="L7" s="8">
        <v>0</v>
      </c>
      <c r="M7" s="8">
        <v>1262224.21</v>
      </c>
      <c r="N7" s="8">
        <f t="shared" si="1"/>
        <v>986675.79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127</v>
      </c>
      <c r="E8" s="6">
        <v>121</v>
      </c>
      <c r="F8" s="7" t="s">
        <v>7</v>
      </c>
      <c r="G8" s="7">
        <v>130</v>
      </c>
      <c r="H8" s="8">
        <v>12800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12800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127</v>
      </c>
      <c r="E9" s="6">
        <v>129</v>
      </c>
      <c r="F9" s="7" t="s">
        <v>10</v>
      </c>
      <c r="G9" s="7">
        <v>100</v>
      </c>
      <c r="H9" s="8">
        <v>755300</v>
      </c>
      <c r="I9" s="8">
        <v>370297.48</v>
      </c>
      <c r="J9" s="8">
        <v>370297.48</v>
      </c>
      <c r="K9" s="8">
        <v>0</v>
      </c>
      <c r="L9" s="8">
        <v>0</v>
      </c>
      <c r="M9" s="8">
        <v>370297.48</v>
      </c>
      <c r="N9" s="8">
        <f t="shared" si="1"/>
        <v>385002.52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127</v>
      </c>
      <c r="E10" s="6">
        <v>129</v>
      </c>
      <c r="F10" s="7" t="s">
        <v>10</v>
      </c>
      <c r="G10" s="7">
        <v>130</v>
      </c>
      <c r="H10" s="8">
        <v>3900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3900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127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252300</v>
      </c>
      <c r="I11" s="8">
        <f t="shared" si="2"/>
        <v>114840</v>
      </c>
      <c r="J11" s="8">
        <f>J12+J13</f>
        <v>114840</v>
      </c>
      <c r="K11" s="8">
        <f t="shared" si="2"/>
        <v>0</v>
      </c>
      <c r="L11" s="8">
        <f t="shared" si="2"/>
        <v>0</v>
      </c>
      <c r="M11" s="8">
        <f t="shared" si="2"/>
        <v>114840</v>
      </c>
      <c r="N11" s="8">
        <f t="shared" si="1"/>
        <v>137460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127</v>
      </c>
      <c r="E12" s="6">
        <v>122</v>
      </c>
      <c r="F12" s="7" t="s">
        <v>12</v>
      </c>
      <c r="G12" s="7">
        <v>100</v>
      </c>
      <c r="H12" s="8">
        <v>252300</v>
      </c>
      <c r="I12" s="8">
        <v>114840</v>
      </c>
      <c r="J12" s="8">
        <v>114840</v>
      </c>
      <c r="K12" s="8">
        <v>0</v>
      </c>
      <c r="L12" s="8">
        <v>0</v>
      </c>
      <c r="M12" s="8">
        <v>114840</v>
      </c>
      <c r="N12" s="8">
        <f t="shared" si="1"/>
        <v>137460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127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128</v>
      </c>
      <c r="E14" s="3" t="s">
        <v>1</v>
      </c>
      <c r="F14" s="3" t="s">
        <v>1</v>
      </c>
      <c r="G14" s="3" t="s">
        <v>1</v>
      </c>
      <c r="H14" s="4">
        <f>H15+H23</f>
        <v>271600</v>
      </c>
      <c r="I14" s="4">
        <f>I15+I24+I26</f>
        <v>170672.31</v>
      </c>
      <c r="J14" s="4">
        <f>J15+J24+J26</f>
        <v>170672.31</v>
      </c>
      <c r="K14" s="4">
        <f>K15+K26</f>
        <v>0</v>
      </c>
      <c r="L14" s="4">
        <f>L15+L26</f>
        <v>0</v>
      </c>
      <c r="M14" s="4">
        <f>M15+M24+M26</f>
        <v>170672.31</v>
      </c>
      <c r="N14" s="4">
        <f t="shared" si="1"/>
        <v>100927.69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128</v>
      </c>
      <c r="E15" s="7" t="s">
        <v>16</v>
      </c>
      <c r="F15" s="7">
        <v>220</v>
      </c>
      <c r="G15" s="7" t="s">
        <v>1</v>
      </c>
      <c r="H15" s="8">
        <f>H16+H18+H19+H20</f>
        <v>256600</v>
      </c>
      <c r="I15" s="8">
        <f>I16+I18+I19+I20</f>
        <v>165680.31</v>
      </c>
      <c r="J15" s="8">
        <f>J16+J18+J19+J20</f>
        <v>165680.31</v>
      </c>
      <c r="K15" s="8">
        <f>K16+K17+K18+K19+K20</f>
        <v>0</v>
      </c>
      <c r="L15" s="8">
        <f>L16+L17+L18+L19+L20</f>
        <v>0</v>
      </c>
      <c r="M15" s="8">
        <f>M16+M18+M19+M20</f>
        <v>165680.31</v>
      </c>
      <c r="N15" s="8">
        <f t="shared" si="1"/>
        <v>90919.69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128</v>
      </c>
      <c r="E16" s="7" t="s">
        <v>16</v>
      </c>
      <c r="F16" s="7">
        <v>221</v>
      </c>
      <c r="G16" s="6">
        <v>100</v>
      </c>
      <c r="H16" s="8">
        <v>63900</v>
      </c>
      <c r="I16" s="8">
        <v>36097.91</v>
      </c>
      <c r="J16" s="8">
        <v>36097.91</v>
      </c>
      <c r="K16" s="8">
        <v>0</v>
      </c>
      <c r="L16" s="8">
        <v>0</v>
      </c>
      <c r="M16" s="8">
        <v>36097.91</v>
      </c>
      <c r="N16" s="8">
        <f t="shared" si="1"/>
        <v>27802.089999999997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128</v>
      </c>
      <c r="E17" s="7" t="s">
        <v>16</v>
      </c>
      <c r="F17" s="7">
        <v>222</v>
      </c>
      <c r="G17" s="6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130</v>
      </c>
      <c r="B18" s="6">
        <v>951</v>
      </c>
      <c r="C18" s="6" t="s">
        <v>13</v>
      </c>
      <c r="D18" s="7" t="s">
        <v>128</v>
      </c>
      <c r="E18" s="7" t="s">
        <v>16</v>
      </c>
      <c r="F18" s="7">
        <v>224</v>
      </c>
      <c r="G18" s="6">
        <v>100</v>
      </c>
      <c r="H18" s="8">
        <v>94000</v>
      </c>
      <c r="I18" s="8">
        <v>90000</v>
      </c>
      <c r="J18" s="8">
        <v>90000</v>
      </c>
      <c r="K18" s="8">
        <v>0</v>
      </c>
      <c r="L18" s="8">
        <v>0</v>
      </c>
      <c r="M18" s="8">
        <v>90000</v>
      </c>
      <c r="N18" s="8">
        <f t="shared" si="1"/>
        <v>4000</v>
      </c>
      <c r="O18" s="8">
        <v>0</v>
      </c>
    </row>
    <row r="19" spans="1:15" s="84" customFormat="1" ht="20.25" customHeight="1">
      <c r="A19" s="5" t="s">
        <v>131</v>
      </c>
      <c r="B19" s="6">
        <v>951</v>
      </c>
      <c r="C19" s="6" t="s">
        <v>13</v>
      </c>
      <c r="D19" s="7" t="s">
        <v>128</v>
      </c>
      <c r="E19" s="7" t="s">
        <v>16</v>
      </c>
      <c r="F19" s="7">
        <v>225</v>
      </c>
      <c r="G19" s="6">
        <v>100</v>
      </c>
      <c r="H19" s="8">
        <v>26000</v>
      </c>
      <c r="I19" s="8">
        <v>15550</v>
      </c>
      <c r="J19" s="8">
        <v>15550</v>
      </c>
      <c r="K19" s="8">
        <v>0</v>
      </c>
      <c r="L19" s="8">
        <v>0</v>
      </c>
      <c r="M19" s="8">
        <v>15550</v>
      </c>
      <c r="N19" s="8">
        <f t="shared" si="1"/>
        <v>10450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128</v>
      </c>
      <c r="E20" s="7" t="s">
        <v>16</v>
      </c>
      <c r="F20" s="7">
        <v>226</v>
      </c>
      <c r="G20" s="6" t="s">
        <v>471</v>
      </c>
      <c r="H20" s="8">
        <v>72700</v>
      </c>
      <c r="I20" s="8">
        <v>24032.4</v>
      </c>
      <c r="J20" s="8">
        <v>24032.4</v>
      </c>
      <c r="K20" s="8">
        <v>0</v>
      </c>
      <c r="L20" s="8">
        <v>0</v>
      </c>
      <c r="M20" s="8">
        <v>24032.4</v>
      </c>
      <c r="N20" s="8">
        <f t="shared" si="1"/>
        <v>48667.6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128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128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437</v>
      </c>
      <c r="B23" s="6">
        <v>951</v>
      </c>
      <c r="C23" s="6" t="s">
        <v>13</v>
      </c>
      <c r="D23" s="7" t="s">
        <v>128</v>
      </c>
      <c r="E23" s="7" t="s">
        <v>16</v>
      </c>
      <c r="F23" s="7">
        <v>300</v>
      </c>
      <c r="G23" s="7" t="s">
        <v>1</v>
      </c>
      <c r="H23" s="8">
        <f>H24+H26</f>
        <v>15000</v>
      </c>
      <c r="I23" s="8">
        <f>I24+I26</f>
        <v>4992</v>
      </c>
      <c r="J23" s="8">
        <f>J24+J26</f>
        <v>4992</v>
      </c>
      <c r="K23" s="8">
        <f>K24</f>
        <v>0</v>
      </c>
      <c r="L23" s="8">
        <f>L24</f>
        <v>0</v>
      </c>
      <c r="M23" s="8">
        <f>M24+M26</f>
        <v>4992</v>
      </c>
      <c r="N23" s="8">
        <f t="shared" si="1"/>
        <v>10008</v>
      </c>
      <c r="O23" s="8">
        <v>0</v>
      </c>
    </row>
    <row r="24" spans="1:15" s="84" customFormat="1" ht="26.25" customHeight="1" hidden="1">
      <c r="A24" s="5" t="s">
        <v>129</v>
      </c>
      <c r="B24" s="6">
        <v>951</v>
      </c>
      <c r="C24" s="6" t="s">
        <v>13</v>
      </c>
      <c r="D24" s="7" t="s">
        <v>128</v>
      </c>
      <c r="E24" s="7" t="s">
        <v>16</v>
      </c>
      <c r="F24" s="7">
        <v>310</v>
      </c>
      <c r="G24" s="7" t="s">
        <v>1</v>
      </c>
      <c r="H24" s="8">
        <f>H25</f>
        <v>0</v>
      </c>
      <c r="I24" s="8">
        <f>I25</f>
        <v>0</v>
      </c>
      <c r="J24" s="8">
        <f>J25</f>
        <v>0</v>
      </c>
      <c r="K24" s="8">
        <f>K25</f>
        <v>0</v>
      </c>
      <c r="L24" s="8">
        <f>L25</f>
        <v>0</v>
      </c>
      <c r="M24" s="8">
        <f>M25</f>
        <v>0</v>
      </c>
      <c r="N24" s="8">
        <f t="shared" si="1"/>
        <v>0</v>
      </c>
      <c r="O24" s="8">
        <v>0</v>
      </c>
    </row>
    <row r="25" spans="1:15" s="84" customFormat="1" ht="24" customHeight="1" hidden="1">
      <c r="A25" s="5" t="s">
        <v>129</v>
      </c>
      <c r="B25" s="6">
        <v>951</v>
      </c>
      <c r="C25" s="6" t="s">
        <v>13</v>
      </c>
      <c r="D25" s="7" t="s">
        <v>128</v>
      </c>
      <c r="E25" s="7" t="s">
        <v>16</v>
      </c>
      <c r="F25" s="7">
        <v>310</v>
      </c>
      <c r="G25" s="7" t="s">
        <v>8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0</v>
      </c>
      <c r="O25" s="8">
        <v>0</v>
      </c>
    </row>
    <row r="26" spans="1:15" s="84" customFormat="1" ht="22.5" customHeight="1">
      <c r="A26" s="5" t="s">
        <v>19</v>
      </c>
      <c r="B26" s="6">
        <v>951</v>
      </c>
      <c r="C26" s="6" t="s">
        <v>13</v>
      </c>
      <c r="D26" s="7" t="s">
        <v>128</v>
      </c>
      <c r="E26" s="7" t="s">
        <v>16</v>
      </c>
      <c r="F26" s="7">
        <v>340</v>
      </c>
      <c r="G26" s="7" t="s">
        <v>1</v>
      </c>
      <c r="H26" s="8">
        <f aca="true" t="shared" si="3" ref="H26:M26">H27</f>
        <v>15000</v>
      </c>
      <c r="I26" s="8">
        <f t="shared" si="3"/>
        <v>4992</v>
      </c>
      <c r="J26" s="8">
        <f t="shared" si="3"/>
        <v>4992</v>
      </c>
      <c r="K26" s="8">
        <f t="shared" si="3"/>
        <v>0</v>
      </c>
      <c r="L26" s="8">
        <f t="shared" si="3"/>
        <v>0</v>
      </c>
      <c r="M26" s="8">
        <f t="shared" si="3"/>
        <v>4992</v>
      </c>
      <c r="N26" s="8">
        <f t="shared" si="1"/>
        <v>10008</v>
      </c>
      <c r="O26" s="8">
        <v>0</v>
      </c>
    </row>
    <row r="27" spans="1:15" s="84" customFormat="1" ht="20.25" customHeight="1">
      <c r="A27" s="5" t="s">
        <v>19</v>
      </c>
      <c r="B27" s="6">
        <v>951</v>
      </c>
      <c r="C27" s="6" t="s">
        <v>13</v>
      </c>
      <c r="D27" s="7" t="s">
        <v>128</v>
      </c>
      <c r="E27" s="7" t="s">
        <v>16</v>
      </c>
      <c r="F27" s="7">
        <v>340</v>
      </c>
      <c r="G27" s="7">
        <v>100</v>
      </c>
      <c r="H27" s="8">
        <v>15000</v>
      </c>
      <c r="I27" s="8">
        <v>4992</v>
      </c>
      <c r="J27" s="8">
        <v>4992</v>
      </c>
      <c r="K27" s="8">
        <v>0</v>
      </c>
      <c r="L27" s="8">
        <v>0</v>
      </c>
      <c r="M27" s="8">
        <v>4992</v>
      </c>
      <c r="N27" s="8">
        <f t="shared" si="1"/>
        <v>10008</v>
      </c>
      <c r="O27" s="8">
        <v>0</v>
      </c>
    </row>
    <row r="28" spans="1:16" s="84" customFormat="1" ht="19.5" customHeight="1" hidden="1">
      <c r="A28" s="5" t="s">
        <v>28</v>
      </c>
      <c r="B28" s="6">
        <v>951</v>
      </c>
      <c r="C28" s="6" t="s">
        <v>13</v>
      </c>
      <c r="D28" s="7" t="s">
        <v>128</v>
      </c>
      <c r="E28" s="7">
        <v>850</v>
      </c>
      <c r="F28" s="7">
        <v>290</v>
      </c>
      <c r="G28" s="7" t="s">
        <v>1</v>
      </c>
      <c r="H28" s="8">
        <f>H29</f>
        <v>0</v>
      </c>
      <c r="I28" s="8"/>
      <c r="J28" s="8"/>
      <c r="K28" s="8">
        <f>K29</f>
        <v>0</v>
      </c>
      <c r="L28" s="8">
        <f>L29</f>
        <v>0</v>
      </c>
      <c r="M28" s="8"/>
      <c r="N28" s="8">
        <f t="shared" si="1"/>
        <v>0</v>
      </c>
      <c r="O28" s="8">
        <v>0</v>
      </c>
      <c r="P28" s="11"/>
    </row>
    <row r="29" spans="1:15" s="84" customFormat="1" ht="18.75" customHeight="1" hidden="1">
      <c r="A29" s="5" t="s">
        <v>28</v>
      </c>
      <c r="B29" s="6">
        <v>951</v>
      </c>
      <c r="C29" s="6" t="s">
        <v>13</v>
      </c>
      <c r="D29" s="7" t="s">
        <v>128</v>
      </c>
      <c r="E29" s="7">
        <v>852</v>
      </c>
      <c r="F29" s="7">
        <v>290</v>
      </c>
      <c r="G29" s="7" t="s">
        <v>8</v>
      </c>
      <c r="H29" s="8">
        <v>0</v>
      </c>
      <c r="I29" s="8"/>
      <c r="J29" s="8"/>
      <c r="K29" s="8">
        <v>0</v>
      </c>
      <c r="L29" s="8">
        <v>0</v>
      </c>
      <c r="M29" s="8"/>
      <c r="N29" s="8">
        <f t="shared" si="1"/>
        <v>0</v>
      </c>
      <c r="O29" s="8">
        <v>0</v>
      </c>
    </row>
    <row r="30" spans="1:254" s="68" customFormat="1" ht="33.75" customHeight="1">
      <c r="A30" s="1" t="s">
        <v>401</v>
      </c>
      <c r="B30" s="2">
        <v>951</v>
      </c>
      <c r="C30" s="2" t="s">
        <v>13</v>
      </c>
      <c r="D30" s="3" t="s">
        <v>400</v>
      </c>
      <c r="E30" s="3" t="s">
        <v>1</v>
      </c>
      <c r="F30" s="3" t="s">
        <v>1</v>
      </c>
      <c r="G30" s="3" t="s">
        <v>1</v>
      </c>
      <c r="H30" s="4">
        <f>H31+H41</f>
        <v>15000</v>
      </c>
      <c r="I30" s="4">
        <f>I31</f>
        <v>0</v>
      </c>
      <c r="J30" s="4">
        <f>J31</f>
        <v>0</v>
      </c>
      <c r="K30" s="4">
        <f>K31+K41</f>
        <v>0</v>
      </c>
      <c r="L30" s="4">
        <f>L31+L41</f>
        <v>0</v>
      </c>
      <c r="M30" s="4">
        <f>M31</f>
        <v>0</v>
      </c>
      <c r="N30" s="4">
        <f t="shared" si="1"/>
        <v>15000</v>
      </c>
      <c r="O30" s="4">
        <v>0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</row>
    <row r="31" spans="1:15" s="84" customFormat="1" ht="21.75" customHeight="1">
      <c r="A31" s="5" t="s">
        <v>14</v>
      </c>
      <c r="B31" s="6">
        <v>951</v>
      </c>
      <c r="C31" s="6" t="s">
        <v>13</v>
      </c>
      <c r="D31" s="3" t="s">
        <v>400</v>
      </c>
      <c r="E31" s="7" t="s">
        <v>16</v>
      </c>
      <c r="F31" s="7">
        <v>220</v>
      </c>
      <c r="G31" s="7" t="s">
        <v>1</v>
      </c>
      <c r="H31" s="8">
        <f>H32</f>
        <v>15000</v>
      </c>
      <c r="I31" s="8">
        <f>I32</f>
        <v>0</v>
      </c>
      <c r="J31" s="8">
        <f>J32</f>
        <v>0</v>
      </c>
      <c r="K31" s="8">
        <f>K32+K33+K34+K35+K36</f>
        <v>0</v>
      </c>
      <c r="L31" s="8">
        <f>L32+L33+L34+L35+L36</f>
        <v>0</v>
      </c>
      <c r="M31" s="8">
        <f>M32</f>
        <v>0</v>
      </c>
      <c r="N31" s="8">
        <f t="shared" si="1"/>
        <v>15000</v>
      </c>
      <c r="O31" s="8">
        <v>0</v>
      </c>
    </row>
    <row r="32" spans="1:15" s="84" customFormat="1" ht="18.75" customHeight="1">
      <c r="A32" s="5" t="s">
        <v>17</v>
      </c>
      <c r="B32" s="6">
        <v>951</v>
      </c>
      <c r="C32" s="6" t="s">
        <v>13</v>
      </c>
      <c r="D32" s="3" t="s">
        <v>400</v>
      </c>
      <c r="E32" s="7" t="s">
        <v>16</v>
      </c>
      <c r="F32" s="7">
        <v>226</v>
      </c>
      <c r="G32" s="7">
        <v>100</v>
      </c>
      <c r="H32" s="8">
        <v>15000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1"/>
        <v>15000</v>
      </c>
      <c r="O32" s="8">
        <v>0</v>
      </c>
    </row>
    <row r="33" spans="1:254" s="68" customFormat="1" ht="104.25" customHeight="1">
      <c r="A33" s="1" t="s">
        <v>438</v>
      </c>
      <c r="B33" s="2">
        <v>951</v>
      </c>
      <c r="C33" s="2" t="s">
        <v>13</v>
      </c>
      <c r="D33" s="3" t="s">
        <v>132</v>
      </c>
      <c r="E33" s="3" t="s">
        <v>1</v>
      </c>
      <c r="F33" s="3" t="s">
        <v>1</v>
      </c>
      <c r="G33" s="3" t="s">
        <v>1</v>
      </c>
      <c r="H33" s="4">
        <f aca="true" t="shared" si="4" ref="H33:J34">H34</f>
        <v>200</v>
      </c>
      <c r="I33" s="4">
        <f t="shared" si="4"/>
        <v>200</v>
      </c>
      <c r="J33" s="4">
        <f t="shared" si="4"/>
        <v>200</v>
      </c>
      <c r="K33" s="4">
        <f aca="true" t="shared" si="5" ref="K33:M34">K34</f>
        <v>0</v>
      </c>
      <c r="L33" s="4">
        <f t="shared" si="5"/>
        <v>0</v>
      </c>
      <c r="M33" s="4">
        <f t="shared" si="5"/>
        <v>200</v>
      </c>
      <c r="N33" s="4">
        <f t="shared" si="1"/>
        <v>0</v>
      </c>
      <c r="O33" s="4">
        <v>0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15" s="84" customFormat="1" ht="21.75" customHeight="1">
      <c r="A34" s="5" t="s">
        <v>19</v>
      </c>
      <c r="B34" s="6">
        <v>951</v>
      </c>
      <c r="C34" s="6" t="s">
        <v>13</v>
      </c>
      <c r="D34" s="7" t="s">
        <v>132</v>
      </c>
      <c r="E34" s="7" t="s">
        <v>16</v>
      </c>
      <c r="F34" s="7" t="s">
        <v>20</v>
      </c>
      <c r="G34" s="7" t="s">
        <v>1</v>
      </c>
      <c r="H34" s="8">
        <f t="shared" si="4"/>
        <v>200</v>
      </c>
      <c r="I34" s="8">
        <f t="shared" si="4"/>
        <v>200</v>
      </c>
      <c r="J34" s="8">
        <f t="shared" si="4"/>
        <v>200</v>
      </c>
      <c r="K34" s="8">
        <f t="shared" si="5"/>
        <v>0</v>
      </c>
      <c r="L34" s="8">
        <f t="shared" si="5"/>
        <v>0</v>
      </c>
      <c r="M34" s="8">
        <f t="shared" si="5"/>
        <v>200</v>
      </c>
      <c r="N34" s="8">
        <f t="shared" si="1"/>
        <v>0</v>
      </c>
      <c r="O34" s="8">
        <v>0</v>
      </c>
    </row>
    <row r="35" spans="1:15" s="84" customFormat="1" ht="20.25" customHeight="1">
      <c r="A35" s="5" t="s">
        <v>19</v>
      </c>
      <c r="B35" s="6">
        <v>951</v>
      </c>
      <c r="C35" s="6" t="s">
        <v>13</v>
      </c>
      <c r="D35" s="7" t="s">
        <v>132</v>
      </c>
      <c r="E35" s="7" t="s">
        <v>16</v>
      </c>
      <c r="F35" s="7" t="s">
        <v>20</v>
      </c>
      <c r="G35" s="7">
        <v>308</v>
      </c>
      <c r="H35" s="8">
        <v>200</v>
      </c>
      <c r="I35" s="8">
        <v>200</v>
      </c>
      <c r="J35" s="8">
        <v>200</v>
      </c>
      <c r="K35" s="8">
        <v>0</v>
      </c>
      <c r="L35" s="8">
        <v>0</v>
      </c>
      <c r="M35" s="8">
        <v>200</v>
      </c>
      <c r="N35" s="8">
        <f t="shared" si="1"/>
        <v>0</v>
      </c>
      <c r="O35" s="8">
        <v>0</v>
      </c>
    </row>
    <row r="36" spans="1:254" s="68" customFormat="1" ht="45.75" customHeight="1" hidden="1">
      <c r="A36" s="1" t="s">
        <v>30</v>
      </c>
      <c r="B36" s="2">
        <v>951</v>
      </c>
      <c r="C36" s="2" t="s">
        <v>13</v>
      </c>
      <c r="D36" s="3" t="s">
        <v>133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0</v>
      </c>
      <c r="I36" s="4">
        <f t="shared" si="6"/>
        <v>0</v>
      </c>
      <c r="J36" s="4">
        <f t="shared" si="6"/>
        <v>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0</v>
      </c>
      <c r="N36" s="8">
        <f t="shared" si="1"/>
        <v>0</v>
      </c>
      <c r="O36" s="8">
        <v>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</row>
    <row r="37" spans="1:15" s="84" customFormat="1" ht="22.5" customHeight="1" hidden="1">
      <c r="A37" s="5" t="s">
        <v>31</v>
      </c>
      <c r="B37" s="6">
        <v>951</v>
      </c>
      <c r="C37" s="6" t="s">
        <v>13</v>
      </c>
      <c r="D37" s="7" t="s">
        <v>133</v>
      </c>
      <c r="E37" s="7" t="s">
        <v>33</v>
      </c>
      <c r="F37" s="7" t="s">
        <v>32</v>
      </c>
      <c r="G37" s="7" t="s">
        <v>1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1"/>
        <v>0</v>
      </c>
      <c r="O37" s="8">
        <v>0</v>
      </c>
    </row>
    <row r="38" spans="1:15" s="84" customFormat="1" ht="30" customHeight="1" hidden="1">
      <c r="A38" s="5" t="s">
        <v>34</v>
      </c>
      <c r="B38" s="6">
        <v>951</v>
      </c>
      <c r="C38" s="6" t="s">
        <v>13</v>
      </c>
      <c r="D38" s="7" t="s">
        <v>133</v>
      </c>
      <c r="E38" s="7" t="s">
        <v>33</v>
      </c>
      <c r="F38" s="7" t="s">
        <v>35</v>
      </c>
      <c r="G38" s="7" t="s">
        <v>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"/>
        <v>0</v>
      </c>
      <c r="O38" s="8">
        <v>0</v>
      </c>
    </row>
    <row r="39" spans="1:254" s="68" customFormat="1" ht="42" customHeight="1" hidden="1">
      <c r="A39" s="1" t="s">
        <v>36</v>
      </c>
      <c r="B39" s="2">
        <v>951</v>
      </c>
      <c r="C39" s="2" t="s">
        <v>13</v>
      </c>
      <c r="D39" s="3" t="s">
        <v>134</v>
      </c>
      <c r="E39" s="3" t="s">
        <v>1</v>
      </c>
      <c r="F39" s="3" t="s">
        <v>1</v>
      </c>
      <c r="G39" s="3" t="s">
        <v>1</v>
      </c>
      <c r="H39" s="4">
        <f aca="true" t="shared" si="8" ref="H39:M40">H40</f>
        <v>0</v>
      </c>
      <c r="I39" s="4">
        <f t="shared" si="8"/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8">
        <f t="shared" si="1"/>
        <v>0</v>
      </c>
      <c r="O39" s="8">
        <v>0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</row>
    <row r="40" spans="1:15" s="84" customFormat="1" ht="25.5" customHeight="1" hidden="1">
      <c r="A40" s="5" t="s">
        <v>31</v>
      </c>
      <c r="B40" s="6">
        <v>951</v>
      </c>
      <c r="C40" s="6" t="s">
        <v>13</v>
      </c>
      <c r="D40" s="7" t="s">
        <v>134</v>
      </c>
      <c r="E40" s="7" t="s">
        <v>33</v>
      </c>
      <c r="F40" s="7" t="s">
        <v>32</v>
      </c>
      <c r="G40" s="7" t="s">
        <v>1</v>
      </c>
      <c r="H40" s="8">
        <f t="shared" si="8"/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1"/>
        <v>0</v>
      </c>
      <c r="O40" s="8">
        <v>0</v>
      </c>
    </row>
    <row r="41" spans="1:15" s="84" customFormat="1" ht="32.25" customHeight="1" hidden="1">
      <c r="A41" s="5" t="s">
        <v>34</v>
      </c>
      <c r="B41" s="6">
        <v>951</v>
      </c>
      <c r="C41" s="6" t="s">
        <v>13</v>
      </c>
      <c r="D41" s="7" t="s">
        <v>134</v>
      </c>
      <c r="E41" s="7" t="s">
        <v>33</v>
      </c>
      <c r="F41" s="7" t="s">
        <v>35</v>
      </c>
      <c r="G41" s="7" t="s">
        <v>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v>0</v>
      </c>
    </row>
    <row r="42" spans="1:15" s="85" customFormat="1" ht="36.75" customHeight="1" hidden="1">
      <c r="A42" s="1" t="s">
        <v>137</v>
      </c>
      <c r="B42" s="2">
        <v>951</v>
      </c>
      <c r="C42" s="32" t="s">
        <v>135</v>
      </c>
      <c r="D42" s="30" t="s">
        <v>136</v>
      </c>
      <c r="E42" s="3"/>
      <c r="F42" s="3"/>
      <c r="G42" s="3"/>
      <c r="H42" s="4">
        <f>H43</f>
        <v>0</v>
      </c>
      <c r="I42" s="4">
        <f aca="true" t="shared" si="9" ref="I42:M43">I43</f>
        <v>0</v>
      </c>
      <c r="J42" s="4">
        <f t="shared" si="9"/>
        <v>0</v>
      </c>
      <c r="K42" s="4">
        <f t="shared" si="9"/>
        <v>0</v>
      </c>
      <c r="L42" s="4">
        <f t="shared" si="9"/>
        <v>0</v>
      </c>
      <c r="M42" s="4">
        <f t="shared" si="9"/>
        <v>0</v>
      </c>
      <c r="N42" s="8">
        <f t="shared" si="1"/>
        <v>0</v>
      </c>
      <c r="O42" s="8">
        <v>0</v>
      </c>
    </row>
    <row r="43" spans="1:15" s="84" customFormat="1" ht="25.5" customHeight="1" hidden="1">
      <c r="A43" s="5" t="s">
        <v>138</v>
      </c>
      <c r="B43" s="6">
        <v>951</v>
      </c>
      <c r="C43" s="33" t="s">
        <v>135</v>
      </c>
      <c r="D43" s="31" t="s">
        <v>136</v>
      </c>
      <c r="E43" s="7">
        <v>880</v>
      </c>
      <c r="F43" s="7">
        <v>290</v>
      </c>
      <c r="G43" s="7"/>
      <c r="H43" s="8">
        <f>H44</f>
        <v>0</v>
      </c>
      <c r="I43" s="8">
        <f>I44</f>
        <v>0</v>
      </c>
      <c r="J43" s="8">
        <f>J44</f>
        <v>0</v>
      </c>
      <c r="K43" s="8">
        <f t="shared" si="9"/>
        <v>0</v>
      </c>
      <c r="L43" s="8">
        <f t="shared" si="9"/>
        <v>0</v>
      </c>
      <c r="M43" s="8">
        <f>M44</f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122</v>
      </c>
      <c r="B44" s="6">
        <v>951</v>
      </c>
      <c r="C44" s="33" t="s">
        <v>135</v>
      </c>
      <c r="D44" s="31" t="s">
        <v>136</v>
      </c>
      <c r="E44" s="7">
        <v>880</v>
      </c>
      <c r="F44" s="7">
        <v>290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15" s="85" customFormat="1" ht="54" customHeight="1">
      <c r="A45" s="1" t="s">
        <v>120</v>
      </c>
      <c r="B45" s="2">
        <v>951</v>
      </c>
      <c r="C45" s="32" t="s">
        <v>121</v>
      </c>
      <c r="D45" s="30" t="s">
        <v>140</v>
      </c>
      <c r="E45" s="3"/>
      <c r="F45" s="3"/>
      <c r="G45" s="3"/>
      <c r="H45" s="4">
        <f aca="true" t="shared" si="10" ref="H45:M45">H46</f>
        <v>5000</v>
      </c>
      <c r="I45" s="4">
        <f t="shared" si="10"/>
        <v>0</v>
      </c>
      <c r="J45" s="4">
        <f t="shared" si="10"/>
        <v>0</v>
      </c>
      <c r="K45" s="4">
        <f t="shared" si="10"/>
        <v>0</v>
      </c>
      <c r="L45" s="4">
        <f t="shared" si="10"/>
        <v>0</v>
      </c>
      <c r="M45" s="4">
        <f t="shared" si="10"/>
        <v>0</v>
      </c>
      <c r="N45" s="4">
        <f t="shared" si="1"/>
        <v>5000</v>
      </c>
      <c r="O45" s="4">
        <v>0</v>
      </c>
    </row>
    <row r="46" spans="1:15" s="84" customFormat="1" ht="25.5" customHeight="1">
      <c r="A46" s="5" t="s">
        <v>139</v>
      </c>
      <c r="B46" s="6">
        <v>951</v>
      </c>
      <c r="C46" s="33" t="s">
        <v>121</v>
      </c>
      <c r="D46" s="31" t="s">
        <v>140</v>
      </c>
      <c r="E46" s="7">
        <v>870</v>
      </c>
      <c r="F46" s="7">
        <v>290</v>
      </c>
      <c r="G46" s="7"/>
      <c r="H46" s="8">
        <f>H47</f>
        <v>5000</v>
      </c>
      <c r="I46" s="8">
        <v>0</v>
      </c>
      <c r="J46" s="8">
        <v>0</v>
      </c>
      <c r="K46" s="8">
        <f>K47</f>
        <v>0</v>
      </c>
      <c r="L46" s="8">
        <f>L47</f>
        <v>0</v>
      </c>
      <c r="M46" s="8">
        <v>0</v>
      </c>
      <c r="N46" s="8">
        <f t="shared" si="1"/>
        <v>5000</v>
      </c>
      <c r="O46" s="8">
        <v>0</v>
      </c>
    </row>
    <row r="47" spans="1:15" s="84" customFormat="1" ht="24" customHeight="1">
      <c r="A47" s="5" t="s">
        <v>122</v>
      </c>
      <c r="B47" s="6">
        <v>951</v>
      </c>
      <c r="C47" s="33" t="s">
        <v>121</v>
      </c>
      <c r="D47" s="31" t="s">
        <v>140</v>
      </c>
      <c r="E47" s="7">
        <v>870</v>
      </c>
      <c r="F47" s="7">
        <v>290</v>
      </c>
      <c r="G47" s="7">
        <v>100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1"/>
        <v>5000</v>
      </c>
      <c r="O47" s="8">
        <v>0</v>
      </c>
    </row>
    <row r="48" spans="1:254" s="68" customFormat="1" ht="51" customHeight="1" hidden="1">
      <c r="A48" s="1" t="s">
        <v>38</v>
      </c>
      <c r="B48" s="2">
        <v>951</v>
      </c>
      <c r="C48" s="2" t="s">
        <v>37</v>
      </c>
      <c r="D48" s="3" t="s">
        <v>141</v>
      </c>
      <c r="E48" s="3" t="s">
        <v>1</v>
      </c>
      <c r="F48" s="3" t="s">
        <v>1</v>
      </c>
      <c r="G48" s="3" t="s">
        <v>1</v>
      </c>
      <c r="H48" s="4">
        <f aca="true" t="shared" si="11" ref="H48:M49">H49</f>
        <v>0</v>
      </c>
      <c r="I48" s="4">
        <f t="shared" si="11"/>
        <v>0</v>
      </c>
      <c r="J48" s="4">
        <f t="shared" si="11"/>
        <v>0</v>
      </c>
      <c r="K48" s="4">
        <f t="shared" si="11"/>
        <v>0</v>
      </c>
      <c r="L48" s="4">
        <f t="shared" si="11"/>
        <v>0</v>
      </c>
      <c r="M48" s="4">
        <f t="shared" si="11"/>
        <v>0</v>
      </c>
      <c r="N48" s="8">
        <f t="shared" si="1"/>
        <v>0</v>
      </c>
      <c r="O48" s="8">
        <v>0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</row>
    <row r="49" spans="1:15" s="84" customFormat="1" ht="23.25" customHeight="1" hidden="1">
      <c r="A49" s="5" t="s">
        <v>14</v>
      </c>
      <c r="B49" s="6">
        <v>951</v>
      </c>
      <c r="C49" s="6" t="s">
        <v>37</v>
      </c>
      <c r="D49" s="7" t="s">
        <v>141</v>
      </c>
      <c r="E49" s="7" t="s">
        <v>16</v>
      </c>
      <c r="F49" s="7" t="s">
        <v>15</v>
      </c>
      <c r="G49" s="7" t="s">
        <v>1</v>
      </c>
      <c r="H49" s="8">
        <f t="shared" si="11"/>
        <v>0</v>
      </c>
      <c r="I49" s="8">
        <f t="shared" si="11"/>
        <v>0</v>
      </c>
      <c r="J49" s="8">
        <f t="shared" si="11"/>
        <v>0</v>
      </c>
      <c r="K49" s="8">
        <f t="shared" si="11"/>
        <v>0</v>
      </c>
      <c r="L49" s="8">
        <f t="shared" si="11"/>
        <v>0</v>
      </c>
      <c r="M49" s="8">
        <f t="shared" si="11"/>
        <v>0</v>
      </c>
      <c r="N49" s="8">
        <f t="shared" si="1"/>
        <v>0</v>
      </c>
      <c r="O49" s="8">
        <v>0</v>
      </c>
    </row>
    <row r="50" spans="1:15" s="84" customFormat="1" ht="20.25" customHeight="1" hidden="1">
      <c r="A50" s="5" t="s">
        <v>17</v>
      </c>
      <c r="B50" s="6">
        <v>951</v>
      </c>
      <c r="C50" s="6" t="s">
        <v>37</v>
      </c>
      <c r="D50" s="7" t="s">
        <v>141</v>
      </c>
      <c r="E50" s="7" t="s">
        <v>16</v>
      </c>
      <c r="F50" s="7" t="s">
        <v>18</v>
      </c>
      <c r="G50" s="7" t="s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254" s="68" customFormat="1" ht="45" customHeight="1" hidden="1">
      <c r="A51" s="1" t="s">
        <v>39</v>
      </c>
      <c r="B51" s="2">
        <v>951</v>
      </c>
      <c r="C51" s="2" t="s">
        <v>13</v>
      </c>
      <c r="D51" s="3" t="s">
        <v>128</v>
      </c>
      <c r="E51" s="3" t="s">
        <v>1</v>
      </c>
      <c r="F51" s="3" t="s">
        <v>1</v>
      </c>
      <c r="G51" s="3" t="s">
        <v>1</v>
      </c>
      <c r="H51" s="4">
        <f aca="true" t="shared" si="12" ref="H51:M51">H52</f>
        <v>0</v>
      </c>
      <c r="I51" s="4">
        <f t="shared" si="12"/>
        <v>0</v>
      </c>
      <c r="J51" s="4">
        <f t="shared" si="12"/>
        <v>0</v>
      </c>
      <c r="K51" s="4">
        <f t="shared" si="12"/>
        <v>0</v>
      </c>
      <c r="L51" s="4">
        <f t="shared" si="12"/>
        <v>0</v>
      </c>
      <c r="M51" s="4">
        <f t="shared" si="12"/>
        <v>0</v>
      </c>
      <c r="N51" s="8">
        <f t="shared" si="1"/>
        <v>0</v>
      </c>
      <c r="O51" s="8">
        <v>0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</row>
    <row r="52" spans="1:15" s="84" customFormat="1" ht="19.5" customHeight="1" hidden="1">
      <c r="A52" s="5" t="s">
        <v>28</v>
      </c>
      <c r="B52" s="6">
        <v>951</v>
      </c>
      <c r="C52" s="6" t="s">
        <v>13</v>
      </c>
      <c r="D52" s="7" t="s">
        <v>128</v>
      </c>
      <c r="E52" s="7">
        <v>851</v>
      </c>
      <c r="F52" s="7" t="s">
        <v>29</v>
      </c>
      <c r="G52" s="7" t="s">
        <v>1</v>
      </c>
      <c r="H52" s="8">
        <f>H54+H53</f>
        <v>0</v>
      </c>
      <c r="I52" s="8">
        <f>I54</f>
        <v>0</v>
      </c>
      <c r="J52" s="8">
        <f>J54</f>
        <v>0</v>
      </c>
      <c r="K52" s="8">
        <f>K54+K53</f>
        <v>0</v>
      </c>
      <c r="L52" s="8">
        <f>L54+L53</f>
        <v>0</v>
      </c>
      <c r="M52" s="8">
        <f>M54</f>
        <v>0</v>
      </c>
      <c r="N52" s="8">
        <f t="shared" si="1"/>
        <v>0</v>
      </c>
      <c r="O52" s="8">
        <v>0</v>
      </c>
    </row>
    <row r="53" spans="1:15" s="84" customFormat="1" ht="19.5" customHeight="1" hidden="1">
      <c r="A53" s="5" t="s">
        <v>28</v>
      </c>
      <c r="B53" s="6">
        <v>951</v>
      </c>
      <c r="C53" s="6" t="s">
        <v>37</v>
      </c>
      <c r="D53" s="7" t="s">
        <v>142</v>
      </c>
      <c r="E53" s="7" t="s">
        <v>40</v>
      </c>
      <c r="F53" s="7" t="s">
        <v>29</v>
      </c>
      <c r="G53" s="7" t="s">
        <v>8</v>
      </c>
      <c r="H53" s="8">
        <v>0</v>
      </c>
      <c r="I53" s="8"/>
      <c r="J53" s="8"/>
      <c r="K53" s="8">
        <v>0</v>
      </c>
      <c r="L53" s="8">
        <v>0</v>
      </c>
      <c r="M53" s="8"/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13</v>
      </c>
      <c r="D54" s="7" t="s">
        <v>128</v>
      </c>
      <c r="E54" s="7">
        <v>851</v>
      </c>
      <c r="F54" s="7" t="s">
        <v>29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254" s="68" customFormat="1" ht="45" customHeight="1">
      <c r="A55" s="1" t="s">
        <v>39</v>
      </c>
      <c r="B55" s="2">
        <v>951</v>
      </c>
      <c r="C55" s="2" t="s">
        <v>37</v>
      </c>
      <c r="D55" s="3" t="s">
        <v>485</v>
      </c>
      <c r="E55" s="3" t="s">
        <v>1</v>
      </c>
      <c r="F55" s="3" t="s">
        <v>1</v>
      </c>
      <c r="G55" s="3" t="s">
        <v>1</v>
      </c>
      <c r="H55" s="4">
        <f aca="true" t="shared" si="13" ref="H55:M55">H56</f>
        <v>85000</v>
      </c>
      <c r="I55" s="4">
        <f t="shared" si="13"/>
        <v>61081</v>
      </c>
      <c r="J55" s="4">
        <f t="shared" si="13"/>
        <v>61081</v>
      </c>
      <c r="K55" s="4">
        <f t="shared" si="13"/>
        <v>0</v>
      </c>
      <c r="L55" s="4">
        <f t="shared" si="13"/>
        <v>0</v>
      </c>
      <c r="M55" s="4">
        <f t="shared" si="13"/>
        <v>61081</v>
      </c>
      <c r="N55" s="4">
        <f t="shared" si="1"/>
        <v>23919</v>
      </c>
      <c r="O55" s="4">
        <v>0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</row>
    <row r="56" spans="1:15" s="84" customFormat="1" ht="19.5" customHeight="1">
      <c r="A56" s="5" t="s">
        <v>28</v>
      </c>
      <c r="B56" s="6">
        <v>951</v>
      </c>
      <c r="C56" s="6" t="s">
        <v>37</v>
      </c>
      <c r="D56" s="6">
        <v>1310028600</v>
      </c>
      <c r="E56" s="7">
        <v>850</v>
      </c>
      <c r="F56" s="7">
        <v>290</v>
      </c>
      <c r="G56" s="7" t="s">
        <v>1</v>
      </c>
      <c r="H56" s="8">
        <f>H58+H57+H59</f>
        <v>85000</v>
      </c>
      <c r="I56" s="8">
        <f>I58+I59</f>
        <v>61081</v>
      </c>
      <c r="J56" s="8">
        <f>J58+J59</f>
        <v>61081</v>
      </c>
      <c r="K56" s="8">
        <f>K58+K57</f>
        <v>0</v>
      </c>
      <c r="L56" s="8">
        <f>L58+L57</f>
        <v>0</v>
      </c>
      <c r="M56" s="8">
        <f>M58+M59</f>
        <v>61081</v>
      </c>
      <c r="N56" s="8">
        <f t="shared" si="1"/>
        <v>23919</v>
      </c>
      <c r="O56" s="8">
        <v>0</v>
      </c>
    </row>
    <row r="57" spans="1:15" s="84" customFormat="1" ht="19.5" customHeight="1" hidden="1">
      <c r="A57" s="5" t="s">
        <v>28</v>
      </c>
      <c r="B57" s="6">
        <v>951</v>
      </c>
      <c r="C57" s="6" t="s">
        <v>37</v>
      </c>
      <c r="D57" s="7" t="s">
        <v>142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"/>
      <c r="N57" s="8">
        <f t="shared" si="1"/>
        <v>0</v>
      </c>
      <c r="O57" s="8">
        <v>0</v>
      </c>
    </row>
    <row r="58" spans="1:15" s="84" customFormat="1" ht="19.5" customHeight="1">
      <c r="A58" s="5" t="s">
        <v>28</v>
      </c>
      <c r="B58" s="6">
        <v>951</v>
      </c>
      <c r="C58" s="6" t="s">
        <v>37</v>
      </c>
      <c r="D58" s="6">
        <v>1310028600</v>
      </c>
      <c r="E58" s="7">
        <v>851</v>
      </c>
      <c r="F58" s="7">
        <v>290</v>
      </c>
      <c r="G58" s="7">
        <v>100</v>
      </c>
      <c r="H58" s="8">
        <v>85000</v>
      </c>
      <c r="I58" s="8">
        <v>61081</v>
      </c>
      <c r="J58" s="8">
        <v>61081</v>
      </c>
      <c r="K58" s="8">
        <v>0</v>
      </c>
      <c r="L58" s="8">
        <v>0</v>
      </c>
      <c r="M58" s="8">
        <v>61081</v>
      </c>
      <c r="N58" s="8">
        <f t="shared" si="1"/>
        <v>23919</v>
      </c>
      <c r="O58" s="8">
        <v>0</v>
      </c>
    </row>
    <row r="59" spans="1:15" s="84" customFormat="1" ht="19.5" customHeight="1" hidden="1">
      <c r="A59" s="5" t="s">
        <v>28</v>
      </c>
      <c r="B59" s="6">
        <v>951</v>
      </c>
      <c r="C59" s="6" t="s">
        <v>37</v>
      </c>
      <c r="D59" s="7" t="s">
        <v>128</v>
      </c>
      <c r="E59" s="7">
        <v>853</v>
      </c>
      <c r="F59" s="7">
        <v>290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35.25" customHeight="1">
      <c r="A60" s="1" t="s">
        <v>473</v>
      </c>
      <c r="B60" s="2">
        <v>951</v>
      </c>
      <c r="C60" s="2" t="s">
        <v>37</v>
      </c>
      <c r="D60" s="3" t="s">
        <v>470</v>
      </c>
      <c r="E60" s="3" t="s">
        <v>1</v>
      </c>
      <c r="F60" s="3" t="s">
        <v>1</v>
      </c>
      <c r="G60" s="3" t="s">
        <v>1</v>
      </c>
      <c r="H60" s="4">
        <f aca="true" t="shared" si="14" ref="H60:M60">H61</f>
        <v>40000</v>
      </c>
      <c r="I60" s="4">
        <f t="shared" si="14"/>
        <v>19403.4</v>
      </c>
      <c r="J60" s="4">
        <f t="shared" si="14"/>
        <v>19403.4</v>
      </c>
      <c r="K60" s="4">
        <f t="shared" si="14"/>
        <v>0</v>
      </c>
      <c r="L60" s="4">
        <f t="shared" si="14"/>
        <v>0</v>
      </c>
      <c r="M60" s="4">
        <f t="shared" si="14"/>
        <v>19403.4</v>
      </c>
      <c r="N60" s="4">
        <f t="shared" si="1"/>
        <v>20596.6</v>
      </c>
      <c r="O60" s="4">
        <v>0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</row>
    <row r="61" spans="1:15" s="84" customFormat="1" ht="21.75" customHeight="1">
      <c r="A61" s="5" t="s">
        <v>17</v>
      </c>
      <c r="B61" s="6">
        <v>951</v>
      </c>
      <c r="C61" s="6" t="s">
        <v>37</v>
      </c>
      <c r="D61" s="7" t="s">
        <v>470</v>
      </c>
      <c r="E61" s="7">
        <v>244</v>
      </c>
      <c r="F61" s="7">
        <v>220</v>
      </c>
      <c r="G61" s="7" t="s">
        <v>1</v>
      </c>
      <c r="H61" s="8">
        <f aca="true" t="shared" si="15" ref="H61:M61">H62</f>
        <v>40000</v>
      </c>
      <c r="I61" s="8">
        <f t="shared" si="15"/>
        <v>19403.4</v>
      </c>
      <c r="J61" s="8">
        <f t="shared" si="15"/>
        <v>19403.4</v>
      </c>
      <c r="K61" s="8">
        <f t="shared" si="15"/>
        <v>0</v>
      </c>
      <c r="L61" s="8">
        <f t="shared" si="15"/>
        <v>0</v>
      </c>
      <c r="M61" s="8">
        <f t="shared" si="15"/>
        <v>19403.4</v>
      </c>
      <c r="N61" s="8">
        <f t="shared" si="1"/>
        <v>20596.6</v>
      </c>
      <c r="O61" s="8">
        <v>0</v>
      </c>
    </row>
    <row r="62" spans="1:15" s="84" customFormat="1" ht="21.75" customHeight="1">
      <c r="A62" s="5" t="s">
        <v>17</v>
      </c>
      <c r="B62" s="6">
        <v>951</v>
      </c>
      <c r="C62" s="6" t="s">
        <v>37</v>
      </c>
      <c r="D62" s="7" t="s">
        <v>470</v>
      </c>
      <c r="E62" s="7">
        <v>244</v>
      </c>
      <c r="F62" s="7">
        <v>226</v>
      </c>
      <c r="G62" s="7">
        <v>100</v>
      </c>
      <c r="H62" s="8">
        <v>40000</v>
      </c>
      <c r="I62" s="8">
        <v>19403.4</v>
      </c>
      <c r="J62" s="8">
        <v>19403.4</v>
      </c>
      <c r="K62" s="8">
        <v>0</v>
      </c>
      <c r="L62" s="8">
        <v>0</v>
      </c>
      <c r="M62" s="8">
        <v>19403.4</v>
      </c>
      <c r="N62" s="8">
        <f t="shared" si="1"/>
        <v>20596.6</v>
      </c>
      <c r="O62" s="8">
        <v>0</v>
      </c>
    </row>
    <row r="63" spans="1:254" s="68" customFormat="1" ht="21.75" customHeight="1" hidden="1">
      <c r="A63" s="1" t="s">
        <v>41</v>
      </c>
      <c r="B63" s="2">
        <v>951</v>
      </c>
      <c r="C63" s="2" t="s">
        <v>37</v>
      </c>
      <c r="D63" s="3" t="s">
        <v>141</v>
      </c>
      <c r="E63" s="3" t="s">
        <v>1</v>
      </c>
      <c r="F63" s="3" t="s">
        <v>1</v>
      </c>
      <c r="G63" s="3" t="s">
        <v>1</v>
      </c>
      <c r="H63" s="4">
        <f>H64</f>
        <v>0</v>
      </c>
      <c r="I63" s="4">
        <f>I64</f>
        <v>0</v>
      </c>
      <c r="J63" s="4">
        <f>J64</f>
        <v>0</v>
      </c>
      <c r="K63" s="4">
        <f>K74+K64+K66+K72</f>
        <v>0</v>
      </c>
      <c r="L63" s="4">
        <f>L74+L64+L66+L72</f>
        <v>0</v>
      </c>
      <c r="M63" s="4">
        <f>M64</f>
        <v>0</v>
      </c>
      <c r="N63" s="8">
        <f t="shared" si="1"/>
        <v>0</v>
      </c>
      <c r="O63" s="8">
        <v>0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</row>
    <row r="64" spans="1:15" s="84" customFormat="1" ht="21.75" customHeight="1" hidden="1">
      <c r="A64" s="5" t="s">
        <v>17</v>
      </c>
      <c r="B64" s="6">
        <v>951</v>
      </c>
      <c r="C64" s="6" t="s">
        <v>37</v>
      </c>
      <c r="D64" s="7" t="s">
        <v>141</v>
      </c>
      <c r="E64" s="7">
        <v>244</v>
      </c>
      <c r="F64" s="7">
        <v>220</v>
      </c>
      <c r="G64" s="7" t="s">
        <v>1</v>
      </c>
      <c r="H64" s="8">
        <f aca="true" t="shared" si="16" ref="H64:M64">H65</f>
        <v>0</v>
      </c>
      <c r="I64" s="8">
        <f t="shared" si="16"/>
        <v>0</v>
      </c>
      <c r="J64" s="8">
        <f t="shared" si="16"/>
        <v>0</v>
      </c>
      <c r="K64" s="8">
        <f t="shared" si="16"/>
        <v>0</v>
      </c>
      <c r="L64" s="8">
        <f t="shared" si="16"/>
        <v>0</v>
      </c>
      <c r="M64" s="8">
        <f t="shared" si="16"/>
        <v>0</v>
      </c>
      <c r="N64" s="8">
        <f t="shared" si="1"/>
        <v>0</v>
      </c>
      <c r="O64" s="8">
        <v>0</v>
      </c>
    </row>
    <row r="65" spans="1:15" s="84" customFormat="1" ht="21.75" customHeight="1" hidden="1">
      <c r="A65" s="5" t="s">
        <v>17</v>
      </c>
      <c r="B65" s="6">
        <v>951</v>
      </c>
      <c r="C65" s="6" t="s">
        <v>37</v>
      </c>
      <c r="D65" s="7" t="s">
        <v>141</v>
      </c>
      <c r="E65" s="7">
        <v>244</v>
      </c>
      <c r="F65" s="7">
        <v>225</v>
      </c>
      <c r="G65" s="7" t="s">
        <v>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0</v>
      </c>
      <c r="O65" s="8">
        <v>0</v>
      </c>
    </row>
    <row r="66" spans="1:254" s="68" customFormat="1" ht="21.75" customHeight="1">
      <c r="A66" s="1" t="s">
        <v>41</v>
      </c>
      <c r="B66" s="2">
        <v>951</v>
      </c>
      <c r="C66" s="2" t="s">
        <v>37</v>
      </c>
      <c r="D66" s="3" t="s">
        <v>143</v>
      </c>
      <c r="E66" s="3" t="s">
        <v>1</v>
      </c>
      <c r="F66" s="3" t="s">
        <v>1</v>
      </c>
      <c r="G66" s="3" t="s">
        <v>1</v>
      </c>
      <c r="H66" s="4">
        <f>H67+H69+H73+H77</f>
        <v>61000</v>
      </c>
      <c r="I66" s="4">
        <f>I67+I69+I73+I77</f>
        <v>60082.24</v>
      </c>
      <c r="J66" s="4">
        <f>J67+J69+J73+J77</f>
        <v>60082.24</v>
      </c>
      <c r="K66" s="4">
        <f>K77+K67+K71+K75</f>
        <v>0</v>
      </c>
      <c r="L66" s="4">
        <f>L77+L67+L71+L75</f>
        <v>0</v>
      </c>
      <c r="M66" s="4">
        <f>M67+M69+M73+M77</f>
        <v>60082.24</v>
      </c>
      <c r="N66" s="4">
        <f t="shared" si="1"/>
        <v>917.760000000002</v>
      </c>
      <c r="O66" s="4">
        <v>0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</row>
    <row r="67" spans="1:15" s="84" customFormat="1" ht="21.75" customHeight="1" hidden="1">
      <c r="A67" s="5" t="s">
        <v>17</v>
      </c>
      <c r="B67" s="6">
        <v>951</v>
      </c>
      <c r="C67" s="6" t="s">
        <v>37</v>
      </c>
      <c r="D67" s="7" t="s">
        <v>143</v>
      </c>
      <c r="E67" s="7">
        <v>244</v>
      </c>
      <c r="F67" s="7">
        <v>220</v>
      </c>
      <c r="G67" s="7" t="s">
        <v>1</v>
      </c>
      <c r="H67" s="8">
        <f>H68</f>
        <v>0</v>
      </c>
      <c r="I67" s="8">
        <f>I68</f>
        <v>0</v>
      </c>
      <c r="J67" s="8">
        <f>J68</f>
        <v>0</v>
      </c>
      <c r="K67" s="8">
        <f>K70</f>
        <v>0</v>
      </c>
      <c r="L67" s="8">
        <f>L70</f>
        <v>0</v>
      </c>
      <c r="M67" s="8">
        <f>M68</f>
        <v>0</v>
      </c>
      <c r="N67" s="8">
        <f t="shared" si="1"/>
        <v>0</v>
      </c>
      <c r="O67" s="8">
        <v>0</v>
      </c>
    </row>
    <row r="68" spans="1:15" s="84" customFormat="1" ht="21.75" customHeight="1" hidden="1">
      <c r="A68" s="5" t="s">
        <v>17</v>
      </c>
      <c r="B68" s="6">
        <v>951</v>
      </c>
      <c r="C68" s="6" t="s">
        <v>37</v>
      </c>
      <c r="D68" s="7" t="s">
        <v>143</v>
      </c>
      <c r="E68" s="7">
        <v>244</v>
      </c>
      <c r="F68" s="7">
        <v>226</v>
      </c>
      <c r="G68" s="7" t="s">
        <v>8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 t="shared" si="1"/>
        <v>0</v>
      </c>
      <c r="O68" s="8">
        <v>0</v>
      </c>
    </row>
    <row r="69" spans="1:15" s="84" customFormat="1" ht="22.5" customHeight="1" hidden="1">
      <c r="A69" s="5" t="s">
        <v>19</v>
      </c>
      <c r="B69" s="6">
        <v>951</v>
      </c>
      <c r="C69" s="6" t="s">
        <v>37</v>
      </c>
      <c r="D69" s="7" t="s">
        <v>143</v>
      </c>
      <c r="E69" s="7" t="s">
        <v>16</v>
      </c>
      <c r="F69" s="7" t="s">
        <v>20</v>
      </c>
      <c r="G69" s="7" t="s">
        <v>1</v>
      </c>
      <c r="H69" s="8">
        <f aca="true" t="shared" si="17" ref="H69:M69">H70</f>
        <v>0</v>
      </c>
      <c r="I69" s="8">
        <f t="shared" si="17"/>
        <v>0</v>
      </c>
      <c r="J69" s="8">
        <f t="shared" si="17"/>
        <v>0</v>
      </c>
      <c r="K69" s="8">
        <f t="shared" si="17"/>
        <v>0</v>
      </c>
      <c r="L69" s="8">
        <f t="shared" si="17"/>
        <v>0</v>
      </c>
      <c r="M69" s="8">
        <f t="shared" si="17"/>
        <v>0</v>
      </c>
      <c r="N69" s="8">
        <f aca="true" t="shared" si="18" ref="N69:N133">H69-J69</f>
        <v>0</v>
      </c>
      <c r="O69" s="8">
        <v>0</v>
      </c>
    </row>
    <row r="70" spans="1:15" s="84" customFormat="1" ht="21.75" customHeight="1" hidden="1">
      <c r="A70" s="5" t="s">
        <v>17</v>
      </c>
      <c r="B70" s="6">
        <v>951</v>
      </c>
      <c r="C70" s="6" t="s">
        <v>37</v>
      </c>
      <c r="D70" s="7" t="s">
        <v>143</v>
      </c>
      <c r="E70" s="7">
        <v>244</v>
      </c>
      <c r="F70" s="7">
        <v>340</v>
      </c>
      <c r="G70" s="7" t="s">
        <v>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8"/>
        <v>0</v>
      </c>
      <c r="O70" s="8">
        <v>0</v>
      </c>
    </row>
    <row r="71" spans="1:15" s="84" customFormat="1" ht="21.75" customHeight="1" hidden="1">
      <c r="A71" s="5" t="s">
        <v>28</v>
      </c>
      <c r="B71" s="6">
        <v>951</v>
      </c>
      <c r="C71" s="6" t="s">
        <v>37</v>
      </c>
      <c r="D71" s="7" t="s">
        <v>143</v>
      </c>
      <c r="E71" s="7">
        <v>244</v>
      </c>
      <c r="F71" s="7" t="s">
        <v>29</v>
      </c>
      <c r="G71" s="7" t="s">
        <v>1</v>
      </c>
      <c r="H71" s="8">
        <f>H72</f>
        <v>0</v>
      </c>
      <c r="I71" s="8"/>
      <c r="J71" s="8"/>
      <c r="K71" s="8">
        <f>K72</f>
        <v>0</v>
      </c>
      <c r="L71" s="8">
        <f>L72</f>
        <v>0</v>
      </c>
      <c r="M71" s="8"/>
      <c r="N71" s="8">
        <f t="shared" si="18"/>
        <v>0</v>
      </c>
      <c r="O71" s="8">
        <v>0</v>
      </c>
    </row>
    <row r="72" spans="1:15" s="84" customFormat="1" ht="21.75" customHeight="1" hidden="1">
      <c r="A72" s="5" t="s">
        <v>28</v>
      </c>
      <c r="B72" s="6">
        <v>951</v>
      </c>
      <c r="C72" s="6" t="s">
        <v>37</v>
      </c>
      <c r="D72" s="7" t="s">
        <v>143</v>
      </c>
      <c r="E72" s="7">
        <v>244</v>
      </c>
      <c r="F72" s="7" t="s">
        <v>29</v>
      </c>
      <c r="G72" s="7" t="s">
        <v>8</v>
      </c>
      <c r="H72" s="8">
        <v>0</v>
      </c>
      <c r="I72" s="8"/>
      <c r="J72" s="8"/>
      <c r="K72" s="8"/>
      <c r="L72" s="8"/>
      <c r="M72" s="8"/>
      <c r="N72" s="8">
        <f t="shared" si="18"/>
        <v>0</v>
      </c>
      <c r="O72" s="8">
        <v>0</v>
      </c>
    </row>
    <row r="73" spans="1:15" s="84" customFormat="1" ht="21.75" customHeight="1" hidden="1">
      <c r="A73" s="5" t="s">
        <v>28</v>
      </c>
      <c r="B73" s="6">
        <v>951</v>
      </c>
      <c r="C73" s="6" t="s">
        <v>37</v>
      </c>
      <c r="D73" s="7" t="s">
        <v>143</v>
      </c>
      <c r="E73" s="7">
        <v>831</v>
      </c>
      <c r="F73" s="7" t="s">
        <v>29</v>
      </c>
      <c r="G73" s="7" t="s">
        <v>1</v>
      </c>
      <c r="H73" s="8">
        <f aca="true" t="shared" si="19" ref="H73:M73">H74</f>
        <v>0</v>
      </c>
      <c r="I73" s="8">
        <f t="shared" si="19"/>
        <v>0</v>
      </c>
      <c r="J73" s="8">
        <f t="shared" si="19"/>
        <v>0</v>
      </c>
      <c r="K73" s="8">
        <f t="shared" si="19"/>
        <v>0</v>
      </c>
      <c r="L73" s="8">
        <f t="shared" si="19"/>
        <v>0</v>
      </c>
      <c r="M73" s="8">
        <f t="shared" si="19"/>
        <v>0</v>
      </c>
      <c r="N73" s="8">
        <f t="shared" si="18"/>
        <v>0</v>
      </c>
      <c r="O73" s="8">
        <v>0</v>
      </c>
    </row>
    <row r="74" spans="1:15" s="84" customFormat="1" ht="21.75" customHeight="1" hidden="1">
      <c r="A74" s="5" t="s">
        <v>28</v>
      </c>
      <c r="B74" s="6">
        <v>951</v>
      </c>
      <c r="C74" s="6" t="s">
        <v>37</v>
      </c>
      <c r="D74" s="7" t="s">
        <v>143</v>
      </c>
      <c r="E74" s="7">
        <v>831</v>
      </c>
      <c r="F74" s="7" t="s">
        <v>29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8"/>
        <v>0</v>
      </c>
      <c r="O74" s="8">
        <v>0</v>
      </c>
    </row>
    <row r="75" spans="1:15" s="84" customFormat="1" ht="21.75" customHeight="1" hidden="1">
      <c r="A75" s="5" t="s">
        <v>28</v>
      </c>
      <c r="B75" s="6">
        <v>951</v>
      </c>
      <c r="C75" s="6" t="s">
        <v>37</v>
      </c>
      <c r="D75" s="7" t="s">
        <v>143</v>
      </c>
      <c r="E75" s="7">
        <v>852</v>
      </c>
      <c r="F75" s="7" t="s">
        <v>29</v>
      </c>
      <c r="G75" s="7" t="s">
        <v>1</v>
      </c>
      <c r="H75" s="8">
        <f aca="true" t="shared" si="20" ref="H75:M75">H76</f>
        <v>0</v>
      </c>
      <c r="I75" s="8">
        <f t="shared" si="20"/>
        <v>0</v>
      </c>
      <c r="J75" s="8">
        <f t="shared" si="20"/>
        <v>0</v>
      </c>
      <c r="K75" s="8">
        <f t="shared" si="20"/>
        <v>0</v>
      </c>
      <c r="L75" s="8">
        <f t="shared" si="20"/>
        <v>0</v>
      </c>
      <c r="M75" s="8">
        <f t="shared" si="20"/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143</v>
      </c>
      <c r="E76" s="7">
        <v>852</v>
      </c>
      <c r="F76" s="7" t="s">
        <v>29</v>
      </c>
      <c r="G76" s="7" t="s">
        <v>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18"/>
        <v>0</v>
      </c>
      <c r="O76" s="8">
        <v>0</v>
      </c>
    </row>
    <row r="77" spans="1:15" s="84" customFormat="1" ht="18.75" customHeight="1">
      <c r="A77" s="5" t="s">
        <v>28</v>
      </c>
      <c r="B77" s="6">
        <v>951</v>
      </c>
      <c r="C77" s="6" t="s">
        <v>37</v>
      </c>
      <c r="D77" s="7" t="s">
        <v>143</v>
      </c>
      <c r="E77" s="7">
        <v>853</v>
      </c>
      <c r="F77" s="7" t="s">
        <v>29</v>
      </c>
      <c r="G77" s="7" t="s">
        <v>1</v>
      </c>
      <c r="H77" s="8">
        <f aca="true" t="shared" si="21" ref="H77:M77">H78</f>
        <v>61000</v>
      </c>
      <c r="I77" s="8">
        <f t="shared" si="21"/>
        <v>60082.24</v>
      </c>
      <c r="J77" s="8">
        <f t="shared" si="21"/>
        <v>60082.24</v>
      </c>
      <c r="K77" s="8">
        <f t="shared" si="21"/>
        <v>0</v>
      </c>
      <c r="L77" s="8">
        <f t="shared" si="21"/>
        <v>0</v>
      </c>
      <c r="M77" s="8">
        <f t="shared" si="21"/>
        <v>60082.24</v>
      </c>
      <c r="N77" s="8">
        <f t="shared" si="18"/>
        <v>917.760000000002</v>
      </c>
      <c r="O77" s="8">
        <v>0</v>
      </c>
    </row>
    <row r="78" spans="1:15" s="84" customFormat="1" ht="22.5" customHeight="1">
      <c r="A78" s="5" t="s">
        <v>28</v>
      </c>
      <c r="B78" s="6">
        <v>951</v>
      </c>
      <c r="C78" s="6" t="s">
        <v>37</v>
      </c>
      <c r="D78" s="7" t="s">
        <v>143</v>
      </c>
      <c r="E78" s="7">
        <v>853</v>
      </c>
      <c r="F78" s="7" t="s">
        <v>29</v>
      </c>
      <c r="G78" s="7">
        <v>100</v>
      </c>
      <c r="H78" s="8">
        <v>61000</v>
      </c>
      <c r="I78" s="8">
        <v>60082.24</v>
      </c>
      <c r="J78" s="8">
        <v>60082.24</v>
      </c>
      <c r="K78" s="8">
        <v>0</v>
      </c>
      <c r="L78" s="8">
        <v>0</v>
      </c>
      <c r="M78" s="8">
        <v>60082.24</v>
      </c>
      <c r="N78" s="8">
        <f t="shared" si="18"/>
        <v>917.760000000002</v>
      </c>
      <c r="O78" s="8">
        <v>0</v>
      </c>
    </row>
    <row r="79" spans="1:254" s="68" customFormat="1" ht="62.25" customHeight="1">
      <c r="A79" s="1" t="s">
        <v>158</v>
      </c>
      <c r="B79" s="2">
        <v>951</v>
      </c>
      <c r="C79" s="2" t="s">
        <v>37</v>
      </c>
      <c r="D79" s="3" t="s">
        <v>157</v>
      </c>
      <c r="E79" s="3" t="s">
        <v>1</v>
      </c>
      <c r="F79" s="3" t="s">
        <v>1</v>
      </c>
      <c r="G79" s="3" t="s">
        <v>1</v>
      </c>
      <c r="H79" s="4">
        <f>H81</f>
        <v>24000</v>
      </c>
      <c r="I79" s="4">
        <f>I81</f>
        <v>12000</v>
      </c>
      <c r="J79" s="4">
        <f>J81</f>
        <v>12000</v>
      </c>
      <c r="K79" s="4">
        <f>K87+K81+K83+K85</f>
        <v>0</v>
      </c>
      <c r="L79" s="4">
        <f>L87+L81+L83+L85</f>
        <v>0</v>
      </c>
      <c r="M79" s="4">
        <f>M81</f>
        <v>12000</v>
      </c>
      <c r="N79" s="4">
        <f t="shared" si="18"/>
        <v>12000</v>
      </c>
      <c r="O79" s="4">
        <v>0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</row>
    <row r="80" spans="1:15" s="84" customFormat="1" ht="21.75" customHeight="1">
      <c r="A80" s="5" t="s">
        <v>31</v>
      </c>
      <c r="B80" s="6">
        <v>951</v>
      </c>
      <c r="C80" s="6" t="s">
        <v>37</v>
      </c>
      <c r="D80" s="7" t="s">
        <v>157</v>
      </c>
      <c r="E80" s="7">
        <v>540</v>
      </c>
      <c r="F80" s="7">
        <v>250</v>
      </c>
      <c r="G80" s="7" t="s">
        <v>1</v>
      </c>
      <c r="H80" s="8">
        <f aca="true" t="shared" si="22" ref="H80:M80">H81</f>
        <v>24000</v>
      </c>
      <c r="I80" s="8">
        <f t="shared" si="22"/>
        <v>12000</v>
      </c>
      <c r="J80" s="8">
        <f t="shared" si="22"/>
        <v>12000</v>
      </c>
      <c r="K80" s="8">
        <f t="shared" si="22"/>
        <v>0</v>
      </c>
      <c r="L80" s="8">
        <f t="shared" si="22"/>
        <v>0</v>
      </c>
      <c r="M80" s="8">
        <f t="shared" si="22"/>
        <v>12000</v>
      </c>
      <c r="N80" s="8">
        <f t="shared" si="18"/>
        <v>12000</v>
      </c>
      <c r="O80" s="8">
        <v>0</v>
      </c>
    </row>
    <row r="81" spans="1:15" s="84" customFormat="1" ht="36.75" customHeight="1">
      <c r="A81" s="5" t="s">
        <v>34</v>
      </c>
      <c r="B81" s="6">
        <v>951</v>
      </c>
      <c r="C81" s="6" t="s">
        <v>37</v>
      </c>
      <c r="D81" s="7" t="s">
        <v>157</v>
      </c>
      <c r="E81" s="7">
        <v>540</v>
      </c>
      <c r="F81" s="7">
        <v>251</v>
      </c>
      <c r="G81" s="7" t="s">
        <v>1</v>
      </c>
      <c r="H81" s="8">
        <v>24000</v>
      </c>
      <c r="I81" s="8">
        <v>12000</v>
      </c>
      <c r="J81" s="8">
        <v>12000</v>
      </c>
      <c r="K81" s="8">
        <f>K82</f>
        <v>0</v>
      </c>
      <c r="L81" s="8">
        <f>L82</f>
        <v>0</v>
      </c>
      <c r="M81" s="8">
        <v>12000</v>
      </c>
      <c r="N81" s="8">
        <f t="shared" si="18"/>
        <v>12000</v>
      </c>
      <c r="O81" s="8">
        <v>0</v>
      </c>
    </row>
    <row r="82" spans="1:254" s="68" customFormat="1" ht="45.75" customHeight="1">
      <c r="A82" s="1" t="s">
        <v>42</v>
      </c>
      <c r="B82" s="2">
        <v>951</v>
      </c>
      <c r="C82" s="2" t="s">
        <v>43</v>
      </c>
      <c r="D82" s="3" t="s">
        <v>146</v>
      </c>
      <c r="E82" s="3" t="s">
        <v>1</v>
      </c>
      <c r="F82" s="3" t="s">
        <v>1</v>
      </c>
      <c r="G82" s="3" t="s">
        <v>1</v>
      </c>
      <c r="H82" s="4">
        <f>H83+H86+H89+H88</f>
        <v>192700</v>
      </c>
      <c r="I82" s="4">
        <f>I83+I86+I89+I88</f>
        <v>84841.81</v>
      </c>
      <c r="J82" s="4">
        <f>J83+J86+J89+J88</f>
        <v>84841.81</v>
      </c>
      <c r="K82" s="4">
        <f>K83+K86+K89</f>
        <v>0</v>
      </c>
      <c r="L82" s="4">
        <f>L83+L86+L89</f>
        <v>0</v>
      </c>
      <c r="M82" s="4">
        <f>M83+M86+M89+M88</f>
        <v>84841.81</v>
      </c>
      <c r="N82" s="4">
        <f t="shared" si="18"/>
        <v>107858.19</v>
      </c>
      <c r="O82" s="4">
        <v>0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</row>
    <row r="83" spans="1:15" s="84" customFormat="1" ht="21.75" customHeight="1">
      <c r="A83" s="5" t="s">
        <v>3</v>
      </c>
      <c r="B83" s="6">
        <v>951</v>
      </c>
      <c r="C83" s="6" t="s">
        <v>43</v>
      </c>
      <c r="D83" s="7" t="s">
        <v>146</v>
      </c>
      <c r="E83" s="7">
        <v>120</v>
      </c>
      <c r="F83" s="7" t="s">
        <v>4</v>
      </c>
      <c r="G83" s="7" t="s">
        <v>1</v>
      </c>
      <c r="H83" s="8">
        <f aca="true" t="shared" si="23" ref="H83:M83">H84+H85</f>
        <v>161400</v>
      </c>
      <c r="I83" s="8">
        <f t="shared" si="23"/>
        <v>83091.81</v>
      </c>
      <c r="J83" s="8">
        <f>J84+J85</f>
        <v>83091.81</v>
      </c>
      <c r="K83" s="8">
        <f t="shared" si="23"/>
        <v>0</v>
      </c>
      <c r="L83" s="8">
        <f t="shared" si="23"/>
        <v>0</v>
      </c>
      <c r="M83" s="8">
        <f t="shared" si="23"/>
        <v>83091.81</v>
      </c>
      <c r="N83" s="8">
        <f t="shared" si="18"/>
        <v>78308.19</v>
      </c>
      <c r="O83" s="8">
        <v>0</v>
      </c>
    </row>
    <row r="84" spans="1:15" s="84" customFormat="1" ht="21" customHeight="1">
      <c r="A84" s="5" t="s">
        <v>6</v>
      </c>
      <c r="B84" s="6">
        <v>951</v>
      </c>
      <c r="C84" s="6" t="s">
        <v>43</v>
      </c>
      <c r="D84" s="7" t="s">
        <v>146</v>
      </c>
      <c r="E84" s="7" t="s">
        <v>5</v>
      </c>
      <c r="F84" s="7" t="s">
        <v>7</v>
      </c>
      <c r="G84" s="7">
        <v>415</v>
      </c>
      <c r="H84" s="92">
        <v>124000</v>
      </c>
      <c r="I84" s="8">
        <v>64746.4</v>
      </c>
      <c r="J84" s="8">
        <v>64746.4</v>
      </c>
      <c r="K84" s="8">
        <v>0</v>
      </c>
      <c r="L84" s="8">
        <v>0</v>
      </c>
      <c r="M84" s="8">
        <v>64746.4</v>
      </c>
      <c r="N84" s="8">
        <f t="shared" si="18"/>
        <v>59253.6</v>
      </c>
      <c r="O84" s="8">
        <v>0</v>
      </c>
    </row>
    <row r="85" spans="1:15" s="84" customFormat="1" ht="19.5" customHeight="1">
      <c r="A85" s="5" t="s">
        <v>9</v>
      </c>
      <c r="B85" s="6">
        <v>951</v>
      </c>
      <c r="C85" s="6" t="s">
        <v>43</v>
      </c>
      <c r="D85" s="7" t="s">
        <v>146</v>
      </c>
      <c r="E85" s="7" t="s">
        <v>359</v>
      </c>
      <c r="F85" s="7" t="s">
        <v>10</v>
      </c>
      <c r="G85" s="7">
        <v>415</v>
      </c>
      <c r="H85" s="92">
        <v>37400</v>
      </c>
      <c r="I85" s="8">
        <v>18345.41</v>
      </c>
      <c r="J85" s="8">
        <v>18345.41</v>
      </c>
      <c r="K85" s="8">
        <v>0</v>
      </c>
      <c r="L85" s="8">
        <v>0</v>
      </c>
      <c r="M85" s="8">
        <v>18345.41</v>
      </c>
      <c r="N85" s="8">
        <f t="shared" si="18"/>
        <v>19054.59</v>
      </c>
      <c r="O85" s="8">
        <v>0</v>
      </c>
    </row>
    <row r="86" spans="1:15" s="84" customFormat="1" ht="20.25" customHeight="1" hidden="1">
      <c r="A86" s="5" t="s">
        <v>129</v>
      </c>
      <c r="B86" s="6">
        <v>951</v>
      </c>
      <c r="C86" s="6" t="s">
        <v>43</v>
      </c>
      <c r="D86" s="7" t="s">
        <v>146</v>
      </c>
      <c r="E86" s="7" t="s">
        <v>16</v>
      </c>
      <c r="F86" s="7" t="s">
        <v>382</v>
      </c>
      <c r="G86" s="7" t="s">
        <v>1</v>
      </c>
      <c r="H86" s="8">
        <f aca="true" t="shared" si="24" ref="H86:M86">H87</f>
        <v>0</v>
      </c>
      <c r="I86" s="8">
        <f t="shared" si="24"/>
        <v>0</v>
      </c>
      <c r="J86" s="8">
        <f t="shared" si="24"/>
        <v>0</v>
      </c>
      <c r="K86" s="8">
        <f t="shared" si="24"/>
        <v>0</v>
      </c>
      <c r="L86" s="8">
        <f t="shared" si="24"/>
        <v>0</v>
      </c>
      <c r="M86" s="8">
        <f t="shared" si="24"/>
        <v>0</v>
      </c>
      <c r="N86" s="8">
        <f t="shared" si="18"/>
        <v>0</v>
      </c>
      <c r="O86" s="8">
        <v>0</v>
      </c>
    </row>
    <row r="87" spans="1:15" s="84" customFormat="1" ht="21" customHeight="1" hidden="1">
      <c r="A87" s="5" t="s">
        <v>129</v>
      </c>
      <c r="B87" s="6">
        <v>951</v>
      </c>
      <c r="C87" s="6" t="s">
        <v>43</v>
      </c>
      <c r="D87" s="7" t="s">
        <v>146</v>
      </c>
      <c r="E87" s="7" t="s">
        <v>16</v>
      </c>
      <c r="F87" s="7" t="s">
        <v>382</v>
      </c>
      <c r="G87" s="7" t="s">
        <v>44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18"/>
        <v>0</v>
      </c>
      <c r="O87" s="8">
        <v>0</v>
      </c>
    </row>
    <row r="88" spans="1:15" s="84" customFormat="1" ht="21" customHeight="1">
      <c r="A88" s="5" t="s">
        <v>480</v>
      </c>
      <c r="B88" s="6">
        <v>951</v>
      </c>
      <c r="C88" s="6" t="s">
        <v>43</v>
      </c>
      <c r="D88" s="7" t="s">
        <v>146</v>
      </c>
      <c r="E88" s="7" t="s">
        <v>16</v>
      </c>
      <c r="F88" s="7">
        <v>225</v>
      </c>
      <c r="G88" s="7">
        <v>415</v>
      </c>
      <c r="H88" s="8">
        <v>2100</v>
      </c>
      <c r="I88" s="8">
        <v>1750</v>
      </c>
      <c r="J88" s="8">
        <v>1750</v>
      </c>
      <c r="K88" s="8">
        <v>0</v>
      </c>
      <c r="L88" s="8">
        <v>0</v>
      </c>
      <c r="M88" s="8">
        <v>1750</v>
      </c>
      <c r="N88" s="8">
        <f>H88-J88</f>
        <v>350</v>
      </c>
      <c r="O88" s="8">
        <v>0</v>
      </c>
    </row>
    <row r="89" spans="1:15" s="84" customFormat="1" ht="22.5" customHeight="1">
      <c r="A89" s="5" t="s">
        <v>19</v>
      </c>
      <c r="B89" s="6">
        <v>951</v>
      </c>
      <c r="C89" s="6" t="s">
        <v>43</v>
      </c>
      <c r="D89" s="7" t="s">
        <v>146</v>
      </c>
      <c r="E89" s="7" t="s">
        <v>16</v>
      </c>
      <c r="F89" s="7" t="s">
        <v>20</v>
      </c>
      <c r="G89" s="7"/>
      <c r="H89" s="8">
        <f aca="true" t="shared" si="25" ref="H89:M89">H90</f>
        <v>29200</v>
      </c>
      <c r="I89" s="8">
        <f t="shared" si="25"/>
        <v>0</v>
      </c>
      <c r="J89" s="8">
        <f t="shared" si="25"/>
        <v>0</v>
      </c>
      <c r="K89" s="8">
        <f t="shared" si="25"/>
        <v>0</v>
      </c>
      <c r="L89" s="8">
        <f t="shared" si="25"/>
        <v>0</v>
      </c>
      <c r="M89" s="8">
        <f t="shared" si="25"/>
        <v>0</v>
      </c>
      <c r="N89" s="8">
        <f t="shared" si="18"/>
        <v>29200</v>
      </c>
      <c r="O89" s="8">
        <v>0</v>
      </c>
    </row>
    <row r="90" spans="1:15" s="84" customFormat="1" ht="21" customHeight="1">
      <c r="A90" s="5" t="s">
        <v>19</v>
      </c>
      <c r="B90" s="6">
        <v>951</v>
      </c>
      <c r="C90" s="6" t="s">
        <v>43</v>
      </c>
      <c r="D90" s="7" t="s">
        <v>146</v>
      </c>
      <c r="E90" s="7" t="s">
        <v>16</v>
      </c>
      <c r="F90" s="7" t="s">
        <v>20</v>
      </c>
      <c r="G90" s="7">
        <v>415</v>
      </c>
      <c r="H90" s="8">
        <v>29200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 t="shared" si="18"/>
        <v>29200</v>
      </c>
      <c r="O90" s="8">
        <v>0</v>
      </c>
    </row>
    <row r="91" spans="1:254" s="68" customFormat="1" ht="27.75" customHeight="1" hidden="1">
      <c r="A91" s="1" t="s">
        <v>45</v>
      </c>
      <c r="B91" s="2">
        <v>951</v>
      </c>
      <c r="C91" s="2" t="s">
        <v>47</v>
      </c>
      <c r="D91" s="3" t="s">
        <v>46</v>
      </c>
      <c r="E91" s="3" t="s">
        <v>1</v>
      </c>
      <c r="F91" s="3" t="s">
        <v>1</v>
      </c>
      <c r="G91" s="3" t="s">
        <v>1</v>
      </c>
      <c r="H91" s="4">
        <f aca="true" t="shared" si="26" ref="H91:M92">H92</f>
        <v>0</v>
      </c>
      <c r="I91" s="4">
        <f t="shared" si="26"/>
        <v>0</v>
      </c>
      <c r="J91" s="4">
        <f t="shared" si="26"/>
        <v>0</v>
      </c>
      <c r="K91" s="4">
        <f t="shared" si="26"/>
        <v>0</v>
      </c>
      <c r="L91" s="4">
        <f t="shared" si="26"/>
        <v>0</v>
      </c>
      <c r="M91" s="4">
        <f t="shared" si="26"/>
        <v>0</v>
      </c>
      <c r="N91" s="8">
        <f t="shared" si="18"/>
        <v>0</v>
      </c>
      <c r="O91" s="8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13.5" customHeight="1" hidden="1">
      <c r="A92" s="5" t="s">
        <v>14</v>
      </c>
      <c r="B92" s="6">
        <v>951</v>
      </c>
      <c r="C92" s="6" t="s">
        <v>47</v>
      </c>
      <c r="D92" s="7" t="s">
        <v>46</v>
      </c>
      <c r="E92" s="7" t="s">
        <v>16</v>
      </c>
      <c r="F92" s="7" t="s">
        <v>15</v>
      </c>
      <c r="G92" s="7" t="s">
        <v>1</v>
      </c>
      <c r="H92" s="8">
        <f t="shared" si="26"/>
        <v>0</v>
      </c>
      <c r="I92" s="8">
        <f t="shared" si="26"/>
        <v>0</v>
      </c>
      <c r="J92" s="8">
        <f t="shared" si="26"/>
        <v>0</v>
      </c>
      <c r="K92" s="8">
        <f t="shared" si="26"/>
        <v>0</v>
      </c>
      <c r="L92" s="8">
        <f t="shared" si="26"/>
        <v>0</v>
      </c>
      <c r="M92" s="8">
        <f t="shared" si="26"/>
        <v>0</v>
      </c>
      <c r="N92" s="8">
        <f t="shared" si="18"/>
        <v>0</v>
      </c>
      <c r="O92" s="8">
        <v>0</v>
      </c>
    </row>
    <row r="93" spans="1:15" s="84" customFormat="1" ht="18" customHeight="1" hidden="1">
      <c r="A93" s="5" t="s">
        <v>17</v>
      </c>
      <c r="B93" s="6">
        <v>951</v>
      </c>
      <c r="C93" s="6" t="s">
        <v>47</v>
      </c>
      <c r="D93" s="7" t="s">
        <v>46</v>
      </c>
      <c r="E93" s="7" t="s">
        <v>16</v>
      </c>
      <c r="F93" s="7" t="s">
        <v>18</v>
      </c>
      <c r="G93" s="7" t="s">
        <v>8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f t="shared" si="18"/>
        <v>0</v>
      </c>
      <c r="O93" s="8">
        <v>0</v>
      </c>
    </row>
    <row r="94" spans="1:254" s="68" customFormat="1" ht="33.75" customHeight="1">
      <c r="A94" s="1" t="s">
        <v>45</v>
      </c>
      <c r="B94" s="2">
        <v>951</v>
      </c>
      <c r="C94" s="2" t="s">
        <v>47</v>
      </c>
      <c r="D94" s="3" t="s">
        <v>395</v>
      </c>
      <c r="E94" s="3" t="s">
        <v>1</v>
      </c>
      <c r="F94" s="3" t="s">
        <v>1</v>
      </c>
      <c r="G94" s="3" t="s">
        <v>1</v>
      </c>
      <c r="H94" s="4">
        <f aca="true" t="shared" si="27" ref="H94:M95">H95</f>
        <v>1000</v>
      </c>
      <c r="I94" s="4">
        <f t="shared" si="27"/>
        <v>1000</v>
      </c>
      <c r="J94" s="4">
        <f t="shared" si="27"/>
        <v>1000</v>
      </c>
      <c r="K94" s="4">
        <f t="shared" si="27"/>
        <v>0</v>
      </c>
      <c r="L94" s="4">
        <f t="shared" si="27"/>
        <v>0</v>
      </c>
      <c r="M94" s="4">
        <f t="shared" si="27"/>
        <v>1000</v>
      </c>
      <c r="N94" s="4">
        <f t="shared" si="18"/>
        <v>0</v>
      </c>
      <c r="O94" s="4">
        <v>0</v>
      </c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</row>
    <row r="95" spans="1:15" s="84" customFormat="1" ht="18" customHeight="1">
      <c r="A95" s="5" t="s">
        <v>14</v>
      </c>
      <c r="B95" s="6">
        <v>951</v>
      </c>
      <c r="C95" s="6" t="s">
        <v>47</v>
      </c>
      <c r="D95" s="7" t="s">
        <v>395</v>
      </c>
      <c r="E95" s="7" t="s">
        <v>16</v>
      </c>
      <c r="F95" s="7" t="s">
        <v>15</v>
      </c>
      <c r="G95" s="7" t="s">
        <v>1</v>
      </c>
      <c r="H95" s="8">
        <f t="shared" si="27"/>
        <v>1000</v>
      </c>
      <c r="I95" s="8">
        <f t="shared" si="27"/>
        <v>1000</v>
      </c>
      <c r="J95" s="8">
        <f t="shared" si="27"/>
        <v>1000</v>
      </c>
      <c r="K95" s="8">
        <f t="shared" si="27"/>
        <v>0</v>
      </c>
      <c r="L95" s="8">
        <f t="shared" si="27"/>
        <v>0</v>
      </c>
      <c r="M95" s="8">
        <f t="shared" si="27"/>
        <v>1000</v>
      </c>
      <c r="N95" s="8">
        <f t="shared" si="18"/>
        <v>0</v>
      </c>
      <c r="O95" s="8">
        <v>0</v>
      </c>
    </row>
    <row r="96" spans="1:15" s="84" customFormat="1" ht="22.5" customHeight="1">
      <c r="A96" s="5" t="s">
        <v>17</v>
      </c>
      <c r="B96" s="6">
        <v>951</v>
      </c>
      <c r="C96" s="6" t="s">
        <v>47</v>
      </c>
      <c r="D96" s="7" t="s">
        <v>395</v>
      </c>
      <c r="E96" s="7" t="s">
        <v>16</v>
      </c>
      <c r="F96" s="7" t="s">
        <v>18</v>
      </c>
      <c r="G96" s="7">
        <v>100</v>
      </c>
      <c r="H96" s="8">
        <v>1000</v>
      </c>
      <c r="I96" s="8">
        <v>1000</v>
      </c>
      <c r="J96" s="8">
        <v>1000</v>
      </c>
      <c r="K96" s="8">
        <v>0</v>
      </c>
      <c r="L96" s="8">
        <v>0</v>
      </c>
      <c r="M96" s="8">
        <v>1000</v>
      </c>
      <c r="N96" s="8">
        <f t="shared" si="18"/>
        <v>0</v>
      </c>
      <c r="O96" s="8">
        <v>0</v>
      </c>
    </row>
    <row r="97" spans="1:254" s="68" customFormat="1" ht="63" customHeight="1" hidden="1">
      <c r="A97" s="1" t="s">
        <v>49</v>
      </c>
      <c r="B97" s="2">
        <v>951</v>
      </c>
      <c r="C97" s="2" t="s">
        <v>47</v>
      </c>
      <c r="D97" s="3" t="s">
        <v>147</v>
      </c>
      <c r="E97" s="3" t="s">
        <v>1</v>
      </c>
      <c r="F97" s="3" t="s">
        <v>1</v>
      </c>
      <c r="G97" s="3" t="s">
        <v>1</v>
      </c>
      <c r="H97" s="4">
        <f aca="true" t="shared" si="28" ref="H97:M98">H98</f>
        <v>0</v>
      </c>
      <c r="I97" s="4">
        <f t="shared" si="28"/>
        <v>0</v>
      </c>
      <c r="J97" s="4">
        <f t="shared" si="28"/>
        <v>0</v>
      </c>
      <c r="K97" s="4">
        <f t="shared" si="28"/>
        <v>0</v>
      </c>
      <c r="L97" s="4">
        <f t="shared" si="28"/>
        <v>0</v>
      </c>
      <c r="M97" s="4">
        <f t="shared" si="28"/>
        <v>0</v>
      </c>
      <c r="N97" s="8">
        <f t="shared" si="18"/>
        <v>0</v>
      </c>
      <c r="O97" s="8">
        <v>0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</row>
    <row r="98" spans="1:15" s="84" customFormat="1" ht="20.25" customHeight="1" hidden="1">
      <c r="A98" s="5" t="s">
        <v>31</v>
      </c>
      <c r="B98" s="6">
        <v>951</v>
      </c>
      <c r="C98" s="6" t="s">
        <v>47</v>
      </c>
      <c r="D98" s="7" t="s">
        <v>147</v>
      </c>
      <c r="E98" s="7" t="s">
        <v>33</v>
      </c>
      <c r="F98" s="7" t="s">
        <v>32</v>
      </c>
      <c r="G98" s="7" t="s">
        <v>1</v>
      </c>
      <c r="H98" s="8">
        <f t="shared" si="28"/>
        <v>0</v>
      </c>
      <c r="I98" s="8">
        <f t="shared" si="28"/>
        <v>0</v>
      </c>
      <c r="J98" s="8">
        <f t="shared" si="28"/>
        <v>0</v>
      </c>
      <c r="K98" s="8">
        <f t="shared" si="28"/>
        <v>0</v>
      </c>
      <c r="L98" s="8">
        <f t="shared" si="28"/>
        <v>0</v>
      </c>
      <c r="M98" s="8">
        <f t="shared" si="28"/>
        <v>0</v>
      </c>
      <c r="N98" s="8">
        <f t="shared" si="18"/>
        <v>0</v>
      </c>
      <c r="O98" s="8">
        <v>0</v>
      </c>
    </row>
    <row r="99" spans="1:15" s="84" customFormat="1" ht="33.75" customHeight="1" hidden="1">
      <c r="A99" s="5" t="s">
        <v>34</v>
      </c>
      <c r="B99" s="6">
        <v>951</v>
      </c>
      <c r="C99" s="6" t="s">
        <v>47</v>
      </c>
      <c r="D99" s="7" t="s">
        <v>147</v>
      </c>
      <c r="E99" s="7" t="s">
        <v>33</v>
      </c>
      <c r="F99" s="7" t="s">
        <v>35</v>
      </c>
      <c r="G99" s="7" t="s">
        <v>50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f t="shared" si="18"/>
        <v>0</v>
      </c>
      <c r="O99" s="8">
        <v>0</v>
      </c>
    </row>
    <row r="100" spans="1:254" s="68" customFormat="1" ht="26.25" customHeight="1" hidden="1">
      <c r="A100" s="1" t="s">
        <v>48</v>
      </c>
      <c r="B100" s="2">
        <v>951</v>
      </c>
      <c r="C100" s="2" t="s">
        <v>47</v>
      </c>
      <c r="D100" s="3" t="s">
        <v>147</v>
      </c>
      <c r="E100" s="3" t="s">
        <v>1</v>
      </c>
      <c r="F100" s="3" t="s">
        <v>1</v>
      </c>
      <c r="G100" s="3" t="s">
        <v>1</v>
      </c>
      <c r="H100" s="4">
        <f aca="true" t="shared" si="29" ref="H100:M101">H101</f>
        <v>0</v>
      </c>
      <c r="I100" s="4">
        <f t="shared" si="29"/>
        <v>0</v>
      </c>
      <c r="J100" s="4">
        <f t="shared" si="29"/>
        <v>0</v>
      </c>
      <c r="K100" s="4">
        <f t="shared" si="29"/>
        <v>0</v>
      </c>
      <c r="L100" s="4">
        <f t="shared" si="29"/>
        <v>0</v>
      </c>
      <c r="M100" s="4">
        <f t="shared" si="29"/>
        <v>0</v>
      </c>
      <c r="N100" s="8">
        <f t="shared" si="18"/>
        <v>0</v>
      </c>
      <c r="O100" s="8">
        <v>0</v>
      </c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</row>
    <row r="101" spans="1:15" s="84" customFormat="1" ht="18.75" customHeight="1" hidden="1">
      <c r="A101" s="5" t="s">
        <v>14</v>
      </c>
      <c r="B101" s="6">
        <v>951</v>
      </c>
      <c r="C101" s="6" t="s">
        <v>47</v>
      </c>
      <c r="D101" s="7" t="s">
        <v>147</v>
      </c>
      <c r="E101" s="7" t="s">
        <v>16</v>
      </c>
      <c r="F101" s="7" t="s">
        <v>15</v>
      </c>
      <c r="G101" s="7" t="s">
        <v>1</v>
      </c>
      <c r="H101" s="8">
        <f t="shared" si="29"/>
        <v>0</v>
      </c>
      <c r="I101" s="8">
        <f t="shared" si="29"/>
        <v>0</v>
      </c>
      <c r="J101" s="8">
        <f t="shared" si="29"/>
        <v>0</v>
      </c>
      <c r="K101" s="8">
        <f t="shared" si="29"/>
        <v>0</v>
      </c>
      <c r="L101" s="8">
        <f t="shared" si="29"/>
        <v>0</v>
      </c>
      <c r="M101" s="8">
        <f t="shared" si="29"/>
        <v>0</v>
      </c>
      <c r="N101" s="8">
        <f t="shared" si="18"/>
        <v>0</v>
      </c>
      <c r="O101" s="8">
        <v>0</v>
      </c>
    </row>
    <row r="102" spans="1:15" s="84" customFormat="1" ht="20.25" customHeight="1" hidden="1">
      <c r="A102" s="5" t="s">
        <v>17</v>
      </c>
      <c r="B102" s="6">
        <v>951</v>
      </c>
      <c r="C102" s="6" t="s">
        <v>47</v>
      </c>
      <c r="D102" s="7" t="s">
        <v>147</v>
      </c>
      <c r="E102" s="7" t="s">
        <v>16</v>
      </c>
      <c r="F102" s="7" t="s">
        <v>18</v>
      </c>
      <c r="G102" s="7" t="s">
        <v>8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 t="shared" si="18"/>
        <v>0</v>
      </c>
      <c r="O102" s="8">
        <v>0</v>
      </c>
    </row>
    <row r="103" spans="1:254" s="68" customFormat="1" ht="33" customHeight="1">
      <c r="A103" s="1" t="s">
        <v>51</v>
      </c>
      <c r="B103" s="2">
        <v>951</v>
      </c>
      <c r="C103" s="2" t="s">
        <v>47</v>
      </c>
      <c r="D103" s="3" t="s">
        <v>159</v>
      </c>
      <c r="E103" s="3" t="s">
        <v>1</v>
      </c>
      <c r="F103" s="3" t="s">
        <v>1</v>
      </c>
      <c r="G103" s="3" t="s">
        <v>1</v>
      </c>
      <c r="H103" s="4">
        <f aca="true" t="shared" si="30" ref="H103:M104">H104</f>
        <v>1000</v>
      </c>
      <c r="I103" s="4">
        <f t="shared" si="30"/>
        <v>0</v>
      </c>
      <c r="J103" s="4">
        <f t="shared" si="30"/>
        <v>0</v>
      </c>
      <c r="K103" s="4">
        <f t="shared" si="30"/>
        <v>0</v>
      </c>
      <c r="L103" s="4">
        <f t="shared" si="30"/>
        <v>0</v>
      </c>
      <c r="M103" s="4">
        <f t="shared" si="30"/>
        <v>0</v>
      </c>
      <c r="N103" s="4">
        <f t="shared" si="18"/>
        <v>1000</v>
      </c>
      <c r="O103" s="4">
        <v>0</v>
      </c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</row>
    <row r="104" spans="1:15" s="84" customFormat="1" ht="19.5" customHeight="1">
      <c r="A104" s="5" t="s">
        <v>19</v>
      </c>
      <c r="B104" s="6">
        <v>951</v>
      </c>
      <c r="C104" s="6" t="s">
        <v>47</v>
      </c>
      <c r="D104" s="7" t="s">
        <v>159</v>
      </c>
      <c r="E104" s="7" t="s">
        <v>16</v>
      </c>
      <c r="F104" s="7">
        <v>340</v>
      </c>
      <c r="G104" s="7" t="s">
        <v>1</v>
      </c>
      <c r="H104" s="8">
        <f t="shared" si="30"/>
        <v>1000</v>
      </c>
      <c r="I104" s="8">
        <f t="shared" si="30"/>
        <v>0</v>
      </c>
      <c r="J104" s="8">
        <f t="shared" si="30"/>
        <v>0</v>
      </c>
      <c r="K104" s="8">
        <f t="shared" si="30"/>
        <v>0</v>
      </c>
      <c r="L104" s="8">
        <f t="shared" si="30"/>
        <v>0</v>
      </c>
      <c r="M104" s="8">
        <f t="shared" si="30"/>
        <v>0</v>
      </c>
      <c r="N104" s="8">
        <f t="shared" si="18"/>
        <v>1000</v>
      </c>
      <c r="O104" s="8">
        <v>0</v>
      </c>
    </row>
    <row r="105" spans="1:15" s="84" customFormat="1" ht="20.25" customHeight="1">
      <c r="A105" s="5" t="s">
        <v>19</v>
      </c>
      <c r="B105" s="6">
        <v>951</v>
      </c>
      <c r="C105" s="6" t="s">
        <v>47</v>
      </c>
      <c r="D105" s="7" t="s">
        <v>159</v>
      </c>
      <c r="E105" s="7" t="s">
        <v>16</v>
      </c>
      <c r="F105" s="7">
        <v>340</v>
      </c>
      <c r="G105" s="7">
        <v>100</v>
      </c>
      <c r="H105" s="8">
        <v>1000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18"/>
        <v>1000</v>
      </c>
      <c r="O105" s="8">
        <v>0</v>
      </c>
    </row>
    <row r="106" spans="1:254" s="68" customFormat="1" ht="43.5" customHeight="1" hidden="1">
      <c r="A106" s="1" t="s">
        <v>106</v>
      </c>
      <c r="B106" s="2">
        <v>951</v>
      </c>
      <c r="C106" s="32" t="s">
        <v>108</v>
      </c>
      <c r="D106" s="3">
        <v>9995104</v>
      </c>
      <c r="E106" s="3"/>
      <c r="F106" s="3"/>
      <c r="G106" s="3"/>
      <c r="H106" s="4">
        <f aca="true" t="shared" si="31" ref="H106:M107">H107</f>
        <v>0</v>
      </c>
      <c r="I106" s="4">
        <f t="shared" si="31"/>
        <v>0</v>
      </c>
      <c r="J106" s="4">
        <f t="shared" si="31"/>
        <v>0</v>
      </c>
      <c r="K106" s="4">
        <f t="shared" si="31"/>
        <v>0</v>
      </c>
      <c r="L106" s="4">
        <f t="shared" si="31"/>
        <v>0</v>
      </c>
      <c r="M106" s="4">
        <f t="shared" si="31"/>
        <v>0</v>
      </c>
      <c r="N106" s="8">
        <f t="shared" si="18"/>
        <v>0</v>
      </c>
      <c r="O106" s="8">
        <v>0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</row>
    <row r="107" spans="1:15" s="84" customFormat="1" ht="20.25" customHeight="1" hidden="1">
      <c r="A107" s="5" t="s">
        <v>107</v>
      </c>
      <c r="B107" s="6">
        <v>951</v>
      </c>
      <c r="C107" s="33" t="s">
        <v>108</v>
      </c>
      <c r="D107" s="7">
        <v>9995104</v>
      </c>
      <c r="E107" s="7">
        <v>360</v>
      </c>
      <c r="F107" s="7"/>
      <c r="G107" s="7"/>
      <c r="H107" s="8">
        <f t="shared" si="31"/>
        <v>0</v>
      </c>
      <c r="I107" s="8">
        <f t="shared" si="31"/>
        <v>0</v>
      </c>
      <c r="J107" s="8">
        <f t="shared" si="31"/>
        <v>0</v>
      </c>
      <c r="K107" s="8">
        <f t="shared" si="31"/>
        <v>0</v>
      </c>
      <c r="L107" s="8">
        <f t="shared" si="31"/>
        <v>0</v>
      </c>
      <c r="M107" s="8">
        <f t="shared" si="31"/>
        <v>0</v>
      </c>
      <c r="N107" s="8">
        <f t="shared" si="18"/>
        <v>0</v>
      </c>
      <c r="O107" s="8">
        <v>0</v>
      </c>
    </row>
    <row r="108" spans="1:15" s="84" customFormat="1" ht="20.25" customHeight="1" hidden="1">
      <c r="A108" s="5" t="s">
        <v>107</v>
      </c>
      <c r="B108" s="6">
        <v>951</v>
      </c>
      <c r="C108" s="33" t="s">
        <v>108</v>
      </c>
      <c r="D108" s="7">
        <v>9995104</v>
      </c>
      <c r="E108" s="7">
        <v>360</v>
      </c>
      <c r="F108" s="7">
        <v>262</v>
      </c>
      <c r="G108" s="31" t="s">
        <v>110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18"/>
        <v>0</v>
      </c>
      <c r="O108" s="8">
        <v>0</v>
      </c>
    </row>
    <row r="109" spans="1:254" s="68" customFormat="1" ht="37.5" customHeight="1">
      <c r="A109" s="1" t="s">
        <v>53</v>
      </c>
      <c r="B109" s="2">
        <v>951</v>
      </c>
      <c r="C109" s="2" t="s">
        <v>54</v>
      </c>
      <c r="D109" s="3" t="s">
        <v>149</v>
      </c>
      <c r="E109" s="3" t="s">
        <v>1</v>
      </c>
      <c r="F109" s="3" t="s">
        <v>1</v>
      </c>
      <c r="G109" s="3" t="s">
        <v>1</v>
      </c>
      <c r="H109" s="4">
        <f aca="true" t="shared" si="32" ref="H109:M109">H110</f>
        <v>949800</v>
      </c>
      <c r="I109" s="4">
        <f t="shared" si="32"/>
        <v>461670.68</v>
      </c>
      <c r="J109" s="4">
        <f t="shared" si="32"/>
        <v>461670.68</v>
      </c>
      <c r="K109" s="4">
        <f t="shared" si="32"/>
        <v>0</v>
      </c>
      <c r="L109" s="4">
        <f t="shared" si="32"/>
        <v>0</v>
      </c>
      <c r="M109" s="4">
        <f t="shared" si="32"/>
        <v>461670.68</v>
      </c>
      <c r="N109" s="4">
        <f t="shared" si="18"/>
        <v>488129.32</v>
      </c>
      <c r="O109" s="4">
        <v>0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</row>
    <row r="110" spans="1:15" s="84" customFormat="1" ht="17.25" customHeight="1">
      <c r="A110" s="5" t="s">
        <v>14</v>
      </c>
      <c r="B110" s="6">
        <v>951</v>
      </c>
      <c r="C110" s="6" t="s">
        <v>54</v>
      </c>
      <c r="D110" s="7" t="s">
        <v>149</v>
      </c>
      <c r="E110" s="7" t="s">
        <v>16</v>
      </c>
      <c r="F110" s="7" t="s">
        <v>15</v>
      </c>
      <c r="G110" s="7" t="s">
        <v>1</v>
      </c>
      <c r="H110" s="8">
        <f aca="true" t="shared" si="33" ref="H110:M110">H111+H112</f>
        <v>949800</v>
      </c>
      <c r="I110" s="8">
        <f t="shared" si="33"/>
        <v>461670.68</v>
      </c>
      <c r="J110" s="8">
        <f>J111+J112</f>
        <v>461670.68</v>
      </c>
      <c r="K110" s="8">
        <f t="shared" si="33"/>
        <v>0</v>
      </c>
      <c r="L110" s="8">
        <f t="shared" si="33"/>
        <v>0</v>
      </c>
      <c r="M110" s="8">
        <f t="shared" si="33"/>
        <v>461670.68</v>
      </c>
      <c r="N110" s="8">
        <f t="shared" si="18"/>
        <v>488129.32</v>
      </c>
      <c r="O110" s="8">
        <v>0</v>
      </c>
    </row>
    <row r="111" spans="1:15" s="84" customFormat="1" ht="21.75" customHeight="1">
      <c r="A111" s="5" t="s">
        <v>26</v>
      </c>
      <c r="B111" s="6">
        <v>951</v>
      </c>
      <c r="C111" s="6" t="s">
        <v>54</v>
      </c>
      <c r="D111" s="7" t="s">
        <v>149</v>
      </c>
      <c r="E111" s="7" t="s">
        <v>16</v>
      </c>
      <c r="F111" s="7" t="s">
        <v>27</v>
      </c>
      <c r="G111" s="7">
        <v>130</v>
      </c>
      <c r="H111" s="8">
        <v>949800</v>
      </c>
      <c r="I111" s="8">
        <v>461670.68</v>
      </c>
      <c r="J111" s="8">
        <v>461670.68</v>
      </c>
      <c r="K111" s="8">
        <v>0</v>
      </c>
      <c r="L111" s="8">
        <v>0</v>
      </c>
      <c r="M111" s="8">
        <v>461670.68</v>
      </c>
      <c r="N111" s="8">
        <f t="shared" si="18"/>
        <v>488129.32</v>
      </c>
      <c r="O111" s="8">
        <v>0</v>
      </c>
    </row>
    <row r="112" spans="1:15" s="84" customFormat="1" ht="16.5" customHeight="1" hidden="1">
      <c r="A112" s="5" t="s">
        <v>17</v>
      </c>
      <c r="B112" s="6">
        <v>951</v>
      </c>
      <c r="C112" s="6" t="s">
        <v>54</v>
      </c>
      <c r="D112" s="7" t="s">
        <v>149</v>
      </c>
      <c r="E112" s="7" t="s">
        <v>16</v>
      </c>
      <c r="F112" s="7" t="s">
        <v>18</v>
      </c>
      <c r="G112" s="7">
        <v>130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18"/>
        <v>0</v>
      </c>
      <c r="O112" s="8">
        <v>0</v>
      </c>
    </row>
    <row r="113" spans="1:254" s="68" customFormat="1" ht="34.5" customHeight="1" hidden="1">
      <c r="A113" s="1" t="s">
        <v>115</v>
      </c>
      <c r="B113" s="2">
        <v>951</v>
      </c>
      <c r="C113" s="3" t="s">
        <v>54</v>
      </c>
      <c r="D113" s="3" t="s">
        <v>117</v>
      </c>
      <c r="E113" s="3"/>
      <c r="F113" s="3"/>
      <c r="G113" s="3"/>
      <c r="H113" s="4">
        <f aca="true" t="shared" si="34" ref="H113:M114">H114</f>
        <v>0</v>
      </c>
      <c r="I113" s="4">
        <f t="shared" si="34"/>
        <v>99500</v>
      </c>
      <c r="J113" s="4">
        <f t="shared" si="34"/>
        <v>99500</v>
      </c>
      <c r="K113" s="4">
        <f t="shared" si="34"/>
        <v>0</v>
      </c>
      <c r="L113" s="4">
        <f t="shared" si="34"/>
        <v>0</v>
      </c>
      <c r="M113" s="4">
        <f t="shared" si="34"/>
        <v>99500</v>
      </c>
      <c r="N113" s="8">
        <f t="shared" si="18"/>
        <v>-99500</v>
      </c>
      <c r="O113" s="8">
        <v>0</v>
      </c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  <c r="IS113" s="85"/>
      <c r="IT113" s="85"/>
    </row>
    <row r="114" spans="1:15" s="84" customFormat="1" ht="16.5" customHeight="1" hidden="1">
      <c r="A114" s="5" t="s">
        <v>116</v>
      </c>
      <c r="B114" s="6">
        <v>951</v>
      </c>
      <c r="C114" s="7" t="s">
        <v>54</v>
      </c>
      <c r="D114" s="7" t="s">
        <v>117</v>
      </c>
      <c r="E114" s="7" t="s">
        <v>16</v>
      </c>
      <c r="F114" s="7">
        <v>310</v>
      </c>
      <c r="G114" s="7"/>
      <c r="H114" s="8">
        <f t="shared" si="34"/>
        <v>0</v>
      </c>
      <c r="I114" s="8">
        <f t="shared" si="34"/>
        <v>99500</v>
      </c>
      <c r="J114" s="8">
        <f t="shared" si="34"/>
        <v>99500</v>
      </c>
      <c r="K114" s="8">
        <f t="shared" si="34"/>
        <v>0</v>
      </c>
      <c r="L114" s="8">
        <f t="shared" si="34"/>
        <v>0</v>
      </c>
      <c r="M114" s="8">
        <f t="shared" si="34"/>
        <v>99500</v>
      </c>
      <c r="N114" s="8">
        <f t="shared" si="18"/>
        <v>-99500</v>
      </c>
      <c r="O114" s="8">
        <v>0</v>
      </c>
    </row>
    <row r="115" spans="1:15" s="84" customFormat="1" ht="16.5" customHeight="1" hidden="1">
      <c r="A115" s="5" t="s">
        <v>116</v>
      </c>
      <c r="B115" s="6">
        <v>951</v>
      </c>
      <c r="C115" s="7" t="s">
        <v>54</v>
      </c>
      <c r="D115" s="7" t="s">
        <v>117</v>
      </c>
      <c r="E115" s="7" t="s">
        <v>16</v>
      </c>
      <c r="F115" s="7">
        <v>310</v>
      </c>
      <c r="G115" s="7">
        <v>26</v>
      </c>
      <c r="H115" s="8">
        <v>0</v>
      </c>
      <c r="I115" s="8">
        <v>99500</v>
      </c>
      <c r="J115" s="8">
        <v>99500</v>
      </c>
      <c r="K115" s="8">
        <v>0</v>
      </c>
      <c r="L115" s="8">
        <v>0</v>
      </c>
      <c r="M115" s="8">
        <v>99500</v>
      </c>
      <c r="N115" s="8">
        <f t="shared" si="18"/>
        <v>-99500</v>
      </c>
      <c r="O115" s="8">
        <v>0</v>
      </c>
    </row>
    <row r="116" spans="1:254" s="68" customFormat="1" ht="126" customHeight="1" hidden="1">
      <c r="A116" s="1" t="s">
        <v>118</v>
      </c>
      <c r="B116" s="2">
        <v>951</v>
      </c>
      <c r="C116" s="3" t="s">
        <v>54</v>
      </c>
      <c r="D116" s="30" t="s">
        <v>119</v>
      </c>
      <c r="E116" s="3" t="s">
        <v>1</v>
      </c>
      <c r="F116" s="3" t="s">
        <v>1</v>
      </c>
      <c r="G116" s="3" t="s">
        <v>1</v>
      </c>
      <c r="H116" s="4">
        <f aca="true" t="shared" si="35" ref="H116:M117">H117</f>
        <v>0</v>
      </c>
      <c r="I116" s="4">
        <f t="shared" si="35"/>
        <v>6541720.68</v>
      </c>
      <c r="J116" s="4">
        <f t="shared" si="35"/>
        <v>6541720.68</v>
      </c>
      <c r="K116" s="4">
        <f t="shared" si="35"/>
        <v>0</v>
      </c>
      <c r="L116" s="4">
        <f t="shared" si="35"/>
        <v>0</v>
      </c>
      <c r="M116" s="4">
        <f t="shared" si="35"/>
        <v>6541720.68</v>
      </c>
      <c r="N116" s="8">
        <f t="shared" si="18"/>
        <v>-6541720.68</v>
      </c>
      <c r="O116" s="8">
        <v>0</v>
      </c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  <c r="IL116" s="85"/>
      <c r="IM116" s="85"/>
      <c r="IN116" s="85"/>
      <c r="IO116" s="85"/>
      <c r="IP116" s="85"/>
      <c r="IQ116" s="85"/>
      <c r="IR116" s="85"/>
      <c r="IS116" s="85"/>
      <c r="IT116" s="85"/>
    </row>
    <row r="117" spans="1:15" s="84" customFormat="1" ht="16.5" customHeight="1" hidden="1">
      <c r="A117" s="5" t="s">
        <v>19</v>
      </c>
      <c r="B117" s="6">
        <v>951</v>
      </c>
      <c r="C117" s="7" t="s">
        <v>54</v>
      </c>
      <c r="D117" s="31" t="s">
        <v>119</v>
      </c>
      <c r="E117" s="7">
        <v>414</v>
      </c>
      <c r="F117" s="7">
        <v>310</v>
      </c>
      <c r="G117" s="7" t="s">
        <v>1</v>
      </c>
      <c r="H117" s="8">
        <f t="shared" si="35"/>
        <v>0</v>
      </c>
      <c r="I117" s="8">
        <f t="shared" si="35"/>
        <v>6541720.68</v>
      </c>
      <c r="J117" s="8">
        <f t="shared" si="35"/>
        <v>6541720.68</v>
      </c>
      <c r="K117" s="8">
        <f t="shared" si="35"/>
        <v>0</v>
      </c>
      <c r="L117" s="8">
        <f t="shared" si="35"/>
        <v>0</v>
      </c>
      <c r="M117" s="8">
        <f t="shared" si="35"/>
        <v>6541720.68</v>
      </c>
      <c r="N117" s="8">
        <f t="shared" si="18"/>
        <v>-6541720.68</v>
      </c>
      <c r="O117" s="8">
        <v>0</v>
      </c>
    </row>
    <row r="118" spans="1:15" s="84" customFormat="1" ht="16.5" customHeight="1" hidden="1">
      <c r="A118" s="5" t="s">
        <v>19</v>
      </c>
      <c r="B118" s="6">
        <v>951</v>
      </c>
      <c r="C118" s="7" t="s">
        <v>54</v>
      </c>
      <c r="D118" s="31" t="s">
        <v>119</v>
      </c>
      <c r="E118" s="7">
        <v>414</v>
      </c>
      <c r="F118" s="7">
        <v>310</v>
      </c>
      <c r="G118" s="31" t="s">
        <v>110</v>
      </c>
      <c r="H118" s="8">
        <v>0</v>
      </c>
      <c r="I118" s="8">
        <v>6541720.68</v>
      </c>
      <c r="J118" s="8">
        <v>6541720.68</v>
      </c>
      <c r="K118" s="8">
        <v>0</v>
      </c>
      <c r="L118" s="8">
        <v>0</v>
      </c>
      <c r="M118" s="8">
        <v>6541720.68</v>
      </c>
      <c r="N118" s="8">
        <f t="shared" si="18"/>
        <v>-6541720.68</v>
      </c>
      <c r="O118" s="8">
        <v>0</v>
      </c>
    </row>
    <row r="119" spans="1:254" s="68" customFormat="1" ht="45" customHeight="1" hidden="1">
      <c r="A119" s="1" t="s">
        <v>101</v>
      </c>
      <c r="B119" s="2">
        <v>951</v>
      </c>
      <c r="C119" s="3" t="s">
        <v>54</v>
      </c>
      <c r="D119" s="3" t="s">
        <v>102</v>
      </c>
      <c r="E119" s="3" t="s">
        <v>1</v>
      </c>
      <c r="F119" s="3" t="s">
        <v>1</v>
      </c>
      <c r="G119" s="3" t="s">
        <v>1</v>
      </c>
      <c r="H119" s="4">
        <f>H120</f>
        <v>0</v>
      </c>
      <c r="I119" s="4">
        <f aca="true" t="shared" si="36" ref="I119:M120">I120</f>
        <v>2432776.93</v>
      </c>
      <c r="J119" s="4">
        <f t="shared" si="36"/>
        <v>2432776.93</v>
      </c>
      <c r="K119" s="4">
        <f t="shared" si="36"/>
        <v>0</v>
      </c>
      <c r="L119" s="4">
        <f t="shared" si="36"/>
        <v>0</v>
      </c>
      <c r="M119" s="4">
        <f t="shared" si="36"/>
        <v>2432776.93</v>
      </c>
      <c r="N119" s="8">
        <f t="shared" si="18"/>
        <v>-2432776.93</v>
      </c>
      <c r="O119" s="8">
        <v>0</v>
      </c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5"/>
      <c r="FV119" s="85"/>
      <c r="FW119" s="85"/>
      <c r="FX119" s="85"/>
      <c r="FY119" s="85"/>
      <c r="FZ119" s="85"/>
      <c r="GA119" s="85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85"/>
      <c r="GM119" s="85"/>
      <c r="GN119" s="85"/>
      <c r="GO119" s="85"/>
      <c r="GP119" s="85"/>
      <c r="GQ119" s="85"/>
      <c r="GR119" s="85"/>
      <c r="GS119" s="85"/>
      <c r="GT119" s="85"/>
      <c r="GU119" s="85"/>
      <c r="GV119" s="85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85"/>
      <c r="IH119" s="85"/>
      <c r="II119" s="85"/>
      <c r="IJ119" s="85"/>
      <c r="IK119" s="85"/>
      <c r="IL119" s="85"/>
      <c r="IM119" s="85"/>
      <c r="IN119" s="85"/>
      <c r="IO119" s="85"/>
      <c r="IP119" s="85"/>
      <c r="IQ119" s="85"/>
      <c r="IR119" s="85"/>
      <c r="IS119" s="85"/>
      <c r="IT119" s="85"/>
    </row>
    <row r="120" spans="1:15" s="84" customFormat="1" ht="15.75" customHeight="1" hidden="1">
      <c r="A120" s="5" t="s">
        <v>14</v>
      </c>
      <c r="B120" s="6">
        <v>951</v>
      </c>
      <c r="C120" s="7" t="s">
        <v>54</v>
      </c>
      <c r="D120" s="7" t="s">
        <v>102</v>
      </c>
      <c r="E120" s="7" t="s">
        <v>103</v>
      </c>
      <c r="F120" s="7" t="s">
        <v>15</v>
      </c>
      <c r="G120" s="7" t="s">
        <v>1</v>
      </c>
      <c r="H120" s="8">
        <f>H121</f>
        <v>0</v>
      </c>
      <c r="I120" s="8">
        <f t="shared" si="36"/>
        <v>2432776.93</v>
      </c>
      <c r="J120" s="8">
        <f t="shared" si="36"/>
        <v>2432776.93</v>
      </c>
      <c r="K120" s="8">
        <f t="shared" si="36"/>
        <v>0</v>
      </c>
      <c r="L120" s="8">
        <f t="shared" si="36"/>
        <v>0</v>
      </c>
      <c r="M120" s="8">
        <f t="shared" si="36"/>
        <v>2432776.93</v>
      </c>
      <c r="N120" s="8">
        <f t="shared" si="18"/>
        <v>-2432776.93</v>
      </c>
      <c r="O120" s="8">
        <v>0</v>
      </c>
    </row>
    <row r="121" spans="1:15" s="84" customFormat="1" ht="20.25" customHeight="1" hidden="1">
      <c r="A121" s="5" t="s">
        <v>26</v>
      </c>
      <c r="B121" s="6">
        <v>951</v>
      </c>
      <c r="C121" s="7" t="s">
        <v>54</v>
      </c>
      <c r="D121" s="7" t="s">
        <v>102</v>
      </c>
      <c r="E121" s="7" t="s">
        <v>103</v>
      </c>
      <c r="F121" s="7" t="s">
        <v>27</v>
      </c>
      <c r="G121" s="7" t="s">
        <v>67</v>
      </c>
      <c r="H121" s="8">
        <v>0</v>
      </c>
      <c r="I121" s="8">
        <v>2432776.93</v>
      </c>
      <c r="J121" s="8">
        <v>2432776.93</v>
      </c>
      <c r="K121" s="8">
        <v>0</v>
      </c>
      <c r="L121" s="8">
        <v>0</v>
      </c>
      <c r="M121" s="8">
        <v>2432776.93</v>
      </c>
      <c r="N121" s="8">
        <f t="shared" si="18"/>
        <v>-2432776.93</v>
      </c>
      <c r="O121" s="8">
        <v>0</v>
      </c>
    </row>
    <row r="122" spans="1:254" s="68" customFormat="1" ht="69.75" customHeight="1" hidden="1">
      <c r="A122" s="1" t="s">
        <v>104</v>
      </c>
      <c r="B122" s="2">
        <v>951</v>
      </c>
      <c r="C122" s="3" t="s">
        <v>54</v>
      </c>
      <c r="D122" s="3" t="s">
        <v>105</v>
      </c>
      <c r="E122" s="3" t="s">
        <v>1</v>
      </c>
      <c r="F122" s="3" t="s">
        <v>1</v>
      </c>
      <c r="G122" s="3" t="s">
        <v>1</v>
      </c>
      <c r="H122" s="4">
        <f>H123</f>
        <v>0</v>
      </c>
      <c r="I122" s="4">
        <f aca="true" t="shared" si="37" ref="I122:M123">I123</f>
        <v>11004944</v>
      </c>
      <c r="J122" s="4">
        <f t="shared" si="37"/>
        <v>11004944</v>
      </c>
      <c r="K122" s="4">
        <f t="shared" si="37"/>
        <v>0</v>
      </c>
      <c r="L122" s="4">
        <f t="shared" si="37"/>
        <v>0</v>
      </c>
      <c r="M122" s="4">
        <f t="shared" si="37"/>
        <v>11004944</v>
      </c>
      <c r="N122" s="8">
        <f t="shared" si="18"/>
        <v>-11004944</v>
      </c>
      <c r="O122" s="8">
        <v>0</v>
      </c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  <c r="FS122" s="85"/>
      <c r="FT122" s="85"/>
      <c r="FU122" s="85"/>
      <c r="FV122" s="85"/>
      <c r="FW122" s="85"/>
      <c r="FX122" s="85"/>
      <c r="FY122" s="85"/>
      <c r="FZ122" s="85"/>
      <c r="GA122" s="85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85"/>
      <c r="GM122" s="85"/>
      <c r="GN122" s="85"/>
      <c r="GO122" s="85"/>
      <c r="GP122" s="85"/>
      <c r="GQ122" s="85"/>
      <c r="GR122" s="85"/>
      <c r="GS122" s="85"/>
      <c r="GT122" s="85"/>
      <c r="GU122" s="85"/>
      <c r="GV122" s="85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85"/>
      <c r="IH122" s="85"/>
      <c r="II122" s="85"/>
      <c r="IJ122" s="85"/>
      <c r="IK122" s="85"/>
      <c r="IL122" s="85"/>
      <c r="IM122" s="85"/>
      <c r="IN122" s="85"/>
      <c r="IO122" s="85"/>
      <c r="IP122" s="85"/>
      <c r="IQ122" s="85"/>
      <c r="IR122" s="85"/>
      <c r="IS122" s="85"/>
      <c r="IT122" s="85"/>
    </row>
    <row r="123" spans="1:15" s="84" customFormat="1" ht="15.75" customHeight="1" hidden="1">
      <c r="A123" s="5" t="s">
        <v>14</v>
      </c>
      <c r="B123" s="6">
        <v>951</v>
      </c>
      <c r="C123" s="7" t="s">
        <v>54</v>
      </c>
      <c r="D123" s="7" t="s">
        <v>105</v>
      </c>
      <c r="E123" s="7">
        <v>414</v>
      </c>
      <c r="F123" s="7" t="s">
        <v>15</v>
      </c>
      <c r="G123" s="7" t="s">
        <v>1</v>
      </c>
      <c r="H123" s="8">
        <f>H124</f>
        <v>0</v>
      </c>
      <c r="I123" s="8">
        <f t="shared" si="37"/>
        <v>11004944</v>
      </c>
      <c r="J123" s="8">
        <f t="shared" si="37"/>
        <v>11004944</v>
      </c>
      <c r="K123" s="8">
        <f t="shared" si="37"/>
        <v>0</v>
      </c>
      <c r="L123" s="8">
        <f t="shared" si="37"/>
        <v>0</v>
      </c>
      <c r="M123" s="8">
        <f t="shared" si="37"/>
        <v>11004944</v>
      </c>
      <c r="N123" s="8">
        <f t="shared" si="18"/>
        <v>-11004944</v>
      </c>
      <c r="O123" s="8">
        <v>0</v>
      </c>
    </row>
    <row r="124" spans="1:15" s="84" customFormat="1" ht="17.25" customHeight="1" hidden="1">
      <c r="A124" s="5" t="s">
        <v>17</v>
      </c>
      <c r="B124" s="6">
        <v>951</v>
      </c>
      <c r="C124" s="7" t="s">
        <v>54</v>
      </c>
      <c r="D124" s="7" t="s">
        <v>105</v>
      </c>
      <c r="E124" s="7">
        <v>414</v>
      </c>
      <c r="F124" s="7" t="s">
        <v>18</v>
      </c>
      <c r="G124" s="7" t="s">
        <v>67</v>
      </c>
      <c r="H124" s="8">
        <v>0</v>
      </c>
      <c r="I124" s="8">
        <v>11004944</v>
      </c>
      <c r="J124" s="8">
        <v>11004944</v>
      </c>
      <c r="K124" s="8">
        <v>0</v>
      </c>
      <c r="L124" s="8">
        <v>0</v>
      </c>
      <c r="M124" s="8">
        <v>11004944</v>
      </c>
      <c r="N124" s="8">
        <f t="shared" si="18"/>
        <v>-11004944</v>
      </c>
      <c r="O124" s="8">
        <v>0</v>
      </c>
    </row>
    <row r="125" spans="1:254" s="68" customFormat="1" ht="34.5" customHeight="1" hidden="1">
      <c r="A125" s="1" t="s">
        <v>435</v>
      </c>
      <c r="B125" s="2">
        <v>951</v>
      </c>
      <c r="C125" s="2" t="s">
        <v>54</v>
      </c>
      <c r="D125" s="2">
        <v>9990028970</v>
      </c>
      <c r="E125" s="3" t="s">
        <v>1</v>
      </c>
      <c r="F125" s="3" t="s">
        <v>1</v>
      </c>
      <c r="G125" s="3" t="s">
        <v>1</v>
      </c>
      <c r="H125" s="4">
        <f aca="true" t="shared" si="38" ref="H125:M125">H126</f>
        <v>0</v>
      </c>
      <c r="I125" s="4">
        <f t="shared" si="38"/>
        <v>0</v>
      </c>
      <c r="J125" s="4">
        <f t="shared" si="38"/>
        <v>0</v>
      </c>
      <c r="K125" s="4">
        <f t="shared" si="38"/>
        <v>0</v>
      </c>
      <c r="L125" s="4">
        <f t="shared" si="38"/>
        <v>0</v>
      </c>
      <c r="M125" s="4">
        <f t="shared" si="38"/>
        <v>0</v>
      </c>
      <c r="N125" s="8">
        <f t="shared" si="18"/>
        <v>0</v>
      </c>
      <c r="O125" s="8">
        <v>0</v>
      </c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  <c r="FS125" s="85"/>
      <c r="FT125" s="85"/>
      <c r="FU125" s="85"/>
      <c r="FV125" s="85"/>
      <c r="FW125" s="85"/>
      <c r="FX125" s="85"/>
      <c r="FY125" s="85"/>
      <c r="FZ125" s="85"/>
      <c r="GA125" s="85"/>
      <c r="GB125" s="85"/>
      <c r="GC125" s="85"/>
      <c r="GD125" s="85"/>
      <c r="GE125" s="85"/>
      <c r="GF125" s="85"/>
      <c r="GG125" s="85"/>
      <c r="GH125" s="85"/>
      <c r="GI125" s="85"/>
      <c r="GJ125" s="85"/>
      <c r="GK125" s="85"/>
      <c r="GL125" s="85"/>
      <c r="GM125" s="85"/>
      <c r="GN125" s="85"/>
      <c r="GO125" s="85"/>
      <c r="GP125" s="85"/>
      <c r="GQ125" s="85"/>
      <c r="GR125" s="85"/>
      <c r="GS125" s="85"/>
      <c r="GT125" s="85"/>
      <c r="GU125" s="85"/>
      <c r="GV125" s="85"/>
      <c r="GW125" s="85"/>
      <c r="GX125" s="85"/>
      <c r="GY125" s="85"/>
      <c r="GZ125" s="85"/>
      <c r="HA125" s="85"/>
      <c r="HB125" s="85"/>
      <c r="HC125" s="85"/>
      <c r="HD125" s="85"/>
      <c r="HE125" s="85"/>
      <c r="HF125" s="85"/>
      <c r="HG125" s="85"/>
      <c r="HH125" s="85"/>
      <c r="HI125" s="85"/>
      <c r="HJ125" s="85"/>
      <c r="HK125" s="85"/>
      <c r="HL125" s="85"/>
      <c r="HM125" s="85"/>
      <c r="HN125" s="85"/>
      <c r="HO125" s="85"/>
      <c r="HP125" s="85"/>
      <c r="HQ125" s="85"/>
      <c r="HR125" s="85"/>
      <c r="HS125" s="85"/>
      <c r="HT125" s="85"/>
      <c r="HU125" s="85"/>
      <c r="HV125" s="85"/>
      <c r="HW125" s="85"/>
      <c r="HX125" s="85"/>
      <c r="HY125" s="85"/>
      <c r="HZ125" s="85"/>
      <c r="IA125" s="85"/>
      <c r="IB125" s="85"/>
      <c r="IC125" s="85"/>
      <c r="ID125" s="85"/>
      <c r="IE125" s="85"/>
      <c r="IF125" s="85"/>
      <c r="IG125" s="85"/>
      <c r="IH125" s="85"/>
      <c r="II125" s="85"/>
      <c r="IJ125" s="85"/>
      <c r="IK125" s="85"/>
      <c r="IL125" s="85"/>
      <c r="IM125" s="85"/>
      <c r="IN125" s="85"/>
      <c r="IO125" s="85"/>
      <c r="IP125" s="85"/>
      <c r="IQ125" s="85"/>
      <c r="IR125" s="85"/>
      <c r="IS125" s="85"/>
      <c r="IT125" s="85"/>
    </row>
    <row r="126" spans="1:15" s="84" customFormat="1" ht="17.25" customHeight="1" hidden="1">
      <c r="A126" s="5" t="s">
        <v>31</v>
      </c>
      <c r="B126" s="6">
        <v>951</v>
      </c>
      <c r="C126" s="6" t="s">
        <v>54</v>
      </c>
      <c r="D126" s="6">
        <v>9990028970</v>
      </c>
      <c r="E126" s="7">
        <v>540</v>
      </c>
      <c r="F126" s="7">
        <v>250</v>
      </c>
      <c r="G126" s="7" t="s">
        <v>1</v>
      </c>
      <c r="H126" s="8">
        <f>H127</f>
        <v>0</v>
      </c>
      <c r="I126" s="8">
        <f>I127</f>
        <v>0</v>
      </c>
      <c r="J126" s="8">
        <f>J127</f>
        <v>0</v>
      </c>
      <c r="K126" s="8">
        <f>K127+K128</f>
        <v>0</v>
      </c>
      <c r="L126" s="8">
        <f>L127+L128</f>
        <v>0</v>
      </c>
      <c r="M126" s="8">
        <f>M127</f>
        <v>0</v>
      </c>
      <c r="N126" s="8">
        <f t="shared" si="18"/>
        <v>0</v>
      </c>
      <c r="O126" s="8">
        <v>0</v>
      </c>
    </row>
    <row r="127" spans="1:15" s="84" customFormat="1" ht="34.5" customHeight="1" hidden="1">
      <c r="A127" s="5" t="s">
        <v>34</v>
      </c>
      <c r="B127" s="6">
        <v>951</v>
      </c>
      <c r="C127" s="6" t="s">
        <v>54</v>
      </c>
      <c r="D127" s="6">
        <v>9990028970</v>
      </c>
      <c r="E127" s="7">
        <v>540</v>
      </c>
      <c r="F127" s="7">
        <v>251</v>
      </c>
      <c r="G127" s="31" t="s">
        <v>436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8"/>
        <v>0</v>
      </c>
      <c r="O127" s="8">
        <v>0</v>
      </c>
    </row>
    <row r="128" spans="1:254" s="68" customFormat="1" ht="20.25" customHeight="1">
      <c r="A128" s="1" t="s">
        <v>404</v>
      </c>
      <c r="B128" s="2">
        <v>951</v>
      </c>
      <c r="C128" s="2" t="s">
        <v>403</v>
      </c>
      <c r="D128" s="3" t="s">
        <v>143</v>
      </c>
      <c r="E128" s="3" t="s">
        <v>1</v>
      </c>
      <c r="F128" s="3" t="s">
        <v>1</v>
      </c>
      <c r="G128" s="3" t="s">
        <v>1</v>
      </c>
      <c r="H128" s="4">
        <f>H129</f>
        <v>10000</v>
      </c>
      <c r="I128" s="4">
        <f aca="true" t="shared" si="39" ref="I128:M129">I129</f>
        <v>0</v>
      </c>
      <c r="J128" s="4">
        <f t="shared" si="39"/>
        <v>0</v>
      </c>
      <c r="K128" s="4">
        <f t="shared" si="39"/>
        <v>0</v>
      </c>
      <c r="L128" s="4">
        <f t="shared" si="39"/>
        <v>0</v>
      </c>
      <c r="M128" s="4">
        <f t="shared" si="39"/>
        <v>0</v>
      </c>
      <c r="N128" s="8">
        <f t="shared" si="18"/>
        <v>10000</v>
      </c>
      <c r="O128" s="8">
        <v>0</v>
      </c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  <c r="FS128" s="85"/>
      <c r="FT128" s="85"/>
      <c r="FU128" s="85"/>
      <c r="FV128" s="85"/>
      <c r="FW128" s="85"/>
      <c r="FX128" s="85"/>
      <c r="FY128" s="85"/>
      <c r="FZ128" s="85"/>
      <c r="GA128" s="85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85"/>
      <c r="GM128" s="85"/>
      <c r="GN128" s="85"/>
      <c r="GO128" s="85"/>
      <c r="GP128" s="85"/>
      <c r="GQ128" s="85"/>
      <c r="GR128" s="85"/>
      <c r="GS128" s="85"/>
      <c r="GT128" s="85"/>
      <c r="GU128" s="85"/>
      <c r="GV128" s="85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85"/>
      <c r="IH128" s="85"/>
      <c r="II128" s="85"/>
      <c r="IJ128" s="85"/>
      <c r="IK128" s="85"/>
      <c r="IL128" s="85"/>
      <c r="IM128" s="85"/>
      <c r="IN128" s="85"/>
      <c r="IO128" s="85"/>
      <c r="IP128" s="85"/>
      <c r="IQ128" s="85"/>
      <c r="IR128" s="85"/>
      <c r="IS128" s="85"/>
      <c r="IT128" s="85"/>
    </row>
    <row r="129" spans="1:15" s="84" customFormat="1" ht="16.5" customHeight="1">
      <c r="A129" s="5" t="s">
        <v>14</v>
      </c>
      <c r="B129" s="6">
        <v>951</v>
      </c>
      <c r="C129" s="6" t="s">
        <v>403</v>
      </c>
      <c r="D129" s="6">
        <v>9990028990</v>
      </c>
      <c r="E129" s="7" t="s">
        <v>16</v>
      </c>
      <c r="F129" s="7" t="s">
        <v>15</v>
      </c>
      <c r="G129" s="7" t="s">
        <v>1</v>
      </c>
      <c r="H129" s="8">
        <f>H130</f>
        <v>10000</v>
      </c>
      <c r="I129" s="8">
        <f t="shared" si="39"/>
        <v>0</v>
      </c>
      <c r="J129" s="8">
        <f t="shared" si="39"/>
        <v>0</v>
      </c>
      <c r="K129" s="8">
        <f t="shared" si="39"/>
        <v>0</v>
      </c>
      <c r="L129" s="8">
        <f t="shared" si="39"/>
        <v>0</v>
      </c>
      <c r="M129" s="8">
        <f t="shared" si="39"/>
        <v>0</v>
      </c>
      <c r="N129" s="8">
        <f t="shared" si="18"/>
        <v>10000</v>
      </c>
      <c r="O129" s="8">
        <v>0</v>
      </c>
    </row>
    <row r="130" spans="1:15" s="84" customFormat="1" ht="15.75" customHeight="1">
      <c r="A130" s="5" t="s">
        <v>17</v>
      </c>
      <c r="B130" s="6">
        <v>951</v>
      </c>
      <c r="C130" s="6" t="s">
        <v>403</v>
      </c>
      <c r="D130" s="6">
        <v>9990028990</v>
      </c>
      <c r="E130" s="7" t="s">
        <v>16</v>
      </c>
      <c r="F130" s="7" t="s">
        <v>18</v>
      </c>
      <c r="G130" s="31" t="s">
        <v>114</v>
      </c>
      <c r="H130" s="92">
        <v>10000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 t="shared" si="18"/>
        <v>10000</v>
      </c>
      <c r="O130" s="8">
        <v>0</v>
      </c>
    </row>
    <row r="131" spans="1:254" s="68" customFormat="1" ht="42" customHeight="1" hidden="1">
      <c r="A131" s="1" t="s">
        <v>111</v>
      </c>
      <c r="B131" s="32">
        <v>951</v>
      </c>
      <c r="C131" s="32" t="s">
        <v>112</v>
      </c>
      <c r="D131" s="32" t="s">
        <v>150</v>
      </c>
      <c r="E131" s="30"/>
      <c r="F131" s="30"/>
      <c r="G131" s="30"/>
      <c r="H131" s="4">
        <f>H132</f>
        <v>0</v>
      </c>
      <c r="I131" s="4">
        <f aca="true" t="shared" si="40" ref="I131:M132">I132</f>
        <v>0</v>
      </c>
      <c r="J131" s="4">
        <f t="shared" si="40"/>
        <v>0</v>
      </c>
      <c r="K131" s="4">
        <f t="shared" si="40"/>
        <v>0</v>
      </c>
      <c r="L131" s="4">
        <f t="shared" si="40"/>
        <v>0</v>
      </c>
      <c r="M131" s="4">
        <f t="shared" si="40"/>
        <v>0</v>
      </c>
      <c r="N131" s="8">
        <f t="shared" si="18"/>
        <v>0</v>
      </c>
      <c r="O131" s="8">
        <v>0</v>
      </c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  <c r="FS131" s="85"/>
      <c r="FT131" s="85"/>
      <c r="FU131" s="85"/>
      <c r="FV131" s="85"/>
      <c r="FW131" s="85"/>
      <c r="FX131" s="85"/>
      <c r="FY131" s="85"/>
      <c r="FZ131" s="85"/>
      <c r="GA131" s="85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85"/>
      <c r="GM131" s="85"/>
      <c r="GN131" s="85"/>
      <c r="GO131" s="85"/>
      <c r="GP131" s="85"/>
      <c r="GQ131" s="85"/>
      <c r="GR131" s="85"/>
      <c r="GS131" s="85"/>
      <c r="GT131" s="85"/>
      <c r="GU131" s="85"/>
      <c r="GV131" s="85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85"/>
      <c r="IH131" s="85"/>
      <c r="II131" s="85"/>
      <c r="IJ131" s="85"/>
      <c r="IK131" s="85"/>
      <c r="IL131" s="85"/>
      <c r="IM131" s="85"/>
      <c r="IN131" s="85"/>
      <c r="IO131" s="85"/>
      <c r="IP131" s="85"/>
      <c r="IQ131" s="85"/>
      <c r="IR131" s="85"/>
      <c r="IS131" s="85"/>
      <c r="IT131" s="85"/>
    </row>
    <row r="132" spans="1:15" s="84" customFormat="1" ht="17.25" customHeight="1" hidden="1">
      <c r="A132" s="5" t="s">
        <v>14</v>
      </c>
      <c r="B132" s="33" t="s">
        <v>113</v>
      </c>
      <c r="C132" s="33" t="s">
        <v>112</v>
      </c>
      <c r="D132" s="33" t="s">
        <v>150</v>
      </c>
      <c r="E132" s="31" t="s">
        <v>360</v>
      </c>
      <c r="F132" s="31" t="s">
        <v>396</v>
      </c>
      <c r="G132" s="31"/>
      <c r="H132" s="8">
        <f>H133</f>
        <v>0</v>
      </c>
      <c r="I132" s="8">
        <f t="shared" si="40"/>
        <v>0</v>
      </c>
      <c r="J132" s="8">
        <f t="shared" si="40"/>
        <v>0</v>
      </c>
      <c r="K132" s="8">
        <f t="shared" si="40"/>
        <v>0</v>
      </c>
      <c r="L132" s="8">
        <f t="shared" si="40"/>
        <v>0</v>
      </c>
      <c r="M132" s="8">
        <f t="shared" si="40"/>
        <v>0</v>
      </c>
      <c r="N132" s="8">
        <f t="shared" si="18"/>
        <v>0</v>
      </c>
      <c r="O132" s="8">
        <v>0</v>
      </c>
    </row>
    <row r="133" spans="1:15" s="84" customFormat="1" ht="17.25" customHeight="1" hidden="1">
      <c r="A133" s="5" t="s">
        <v>26</v>
      </c>
      <c r="B133" s="33" t="s">
        <v>113</v>
      </c>
      <c r="C133" s="33" t="s">
        <v>112</v>
      </c>
      <c r="D133" s="33" t="s">
        <v>150</v>
      </c>
      <c r="E133" s="31" t="s">
        <v>360</v>
      </c>
      <c r="F133" s="31" t="s">
        <v>397</v>
      </c>
      <c r="G133" s="31" t="s">
        <v>114</v>
      </c>
      <c r="H133" s="8">
        <v>0</v>
      </c>
      <c r="I133" s="8">
        <v>0</v>
      </c>
      <c r="J133" s="8">
        <v>0</v>
      </c>
      <c r="K133" s="8"/>
      <c r="L133" s="8"/>
      <c r="M133" s="8">
        <v>0</v>
      </c>
      <c r="N133" s="8">
        <f t="shared" si="18"/>
        <v>0</v>
      </c>
      <c r="O133" s="8">
        <v>0</v>
      </c>
    </row>
    <row r="134" spans="1:254" s="68" customFormat="1" ht="89.25" customHeight="1" hidden="1">
      <c r="A134" s="1" t="s">
        <v>55</v>
      </c>
      <c r="B134" s="2">
        <v>951</v>
      </c>
      <c r="C134" s="2" t="s">
        <v>57</v>
      </c>
      <c r="D134" s="2" t="s">
        <v>56</v>
      </c>
      <c r="E134" s="3" t="s">
        <v>1</v>
      </c>
      <c r="F134" s="3" t="s">
        <v>1</v>
      </c>
      <c r="G134" s="3" t="s">
        <v>1</v>
      </c>
      <c r="H134" s="4">
        <f aca="true" t="shared" si="41" ref="H134:M135">H135</f>
        <v>0</v>
      </c>
      <c r="I134" s="4">
        <f t="shared" si="41"/>
        <v>0</v>
      </c>
      <c r="J134" s="4">
        <f t="shared" si="41"/>
        <v>0</v>
      </c>
      <c r="K134" s="4">
        <f t="shared" si="41"/>
        <v>0</v>
      </c>
      <c r="L134" s="4">
        <f t="shared" si="41"/>
        <v>0</v>
      </c>
      <c r="M134" s="4">
        <f t="shared" si="41"/>
        <v>0</v>
      </c>
      <c r="N134" s="8">
        <f aca="true" t="shared" si="42" ref="N134:N198">H134-J134</f>
        <v>0</v>
      </c>
      <c r="O134" s="8">
        <v>0</v>
      </c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  <c r="IS134" s="85"/>
      <c r="IT134" s="85"/>
    </row>
    <row r="135" spans="1:15" s="84" customFormat="1" ht="22.5" customHeight="1" hidden="1">
      <c r="A135" s="5" t="s">
        <v>58</v>
      </c>
      <c r="B135" s="6">
        <v>951</v>
      </c>
      <c r="C135" s="6" t="s">
        <v>57</v>
      </c>
      <c r="D135" s="6" t="s">
        <v>56</v>
      </c>
      <c r="E135" s="7" t="s">
        <v>60</v>
      </c>
      <c r="F135" s="7" t="s">
        <v>59</v>
      </c>
      <c r="G135" s="7" t="s">
        <v>1</v>
      </c>
      <c r="H135" s="8">
        <f t="shared" si="41"/>
        <v>0</v>
      </c>
      <c r="I135" s="8">
        <f t="shared" si="41"/>
        <v>0</v>
      </c>
      <c r="J135" s="8">
        <f t="shared" si="41"/>
        <v>0</v>
      </c>
      <c r="K135" s="8">
        <f t="shared" si="41"/>
        <v>0</v>
      </c>
      <c r="L135" s="8">
        <f t="shared" si="41"/>
        <v>0</v>
      </c>
      <c r="M135" s="8">
        <f t="shared" si="41"/>
        <v>0</v>
      </c>
      <c r="N135" s="8">
        <f t="shared" si="42"/>
        <v>0</v>
      </c>
      <c r="O135" s="8">
        <v>0</v>
      </c>
    </row>
    <row r="136" spans="1:15" s="84" customFormat="1" ht="33.75" customHeight="1" hidden="1">
      <c r="A136" s="5" t="s">
        <v>61</v>
      </c>
      <c r="B136" s="6">
        <v>951</v>
      </c>
      <c r="C136" s="6" t="s">
        <v>57</v>
      </c>
      <c r="D136" s="6" t="s">
        <v>56</v>
      </c>
      <c r="E136" s="7" t="s">
        <v>60</v>
      </c>
      <c r="F136" s="7" t="s">
        <v>109</v>
      </c>
      <c r="G136" s="7" t="s">
        <v>63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42"/>
        <v>0</v>
      </c>
      <c r="O136" s="8">
        <v>0</v>
      </c>
    </row>
    <row r="137" spans="1:254" s="68" customFormat="1" ht="60.75" customHeight="1" hidden="1">
      <c r="A137" s="1" t="s">
        <v>64</v>
      </c>
      <c r="B137" s="2">
        <v>951</v>
      </c>
      <c r="C137" s="2" t="s">
        <v>57</v>
      </c>
      <c r="D137" s="2" t="s">
        <v>151</v>
      </c>
      <c r="E137" s="3" t="s">
        <v>1</v>
      </c>
      <c r="F137" s="3" t="s">
        <v>1</v>
      </c>
      <c r="G137" s="3" t="s">
        <v>1</v>
      </c>
      <c r="H137" s="4">
        <f aca="true" t="shared" si="43" ref="H137:M137">H138</f>
        <v>0</v>
      </c>
      <c r="I137" s="4">
        <f t="shared" si="43"/>
        <v>0</v>
      </c>
      <c r="J137" s="4">
        <f t="shared" si="43"/>
        <v>0</v>
      </c>
      <c r="K137" s="4">
        <f t="shared" si="43"/>
        <v>0</v>
      </c>
      <c r="L137" s="4">
        <f t="shared" si="43"/>
        <v>0</v>
      </c>
      <c r="M137" s="4">
        <f t="shared" si="43"/>
        <v>0</v>
      </c>
      <c r="N137" s="8">
        <f t="shared" si="42"/>
        <v>0</v>
      </c>
      <c r="O137" s="8">
        <v>0</v>
      </c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85"/>
      <c r="GU137" s="85"/>
      <c r="GV137" s="85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85"/>
      <c r="IH137" s="85"/>
      <c r="II137" s="85"/>
      <c r="IJ137" s="85"/>
      <c r="IK137" s="85"/>
      <c r="IL137" s="85"/>
      <c r="IM137" s="85"/>
      <c r="IN137" s="85"/>
      <c r="IO137" s="85"/>
      <c r="IP137" s="85"/>
      <c r="IQ137" s="85"/>
      <c r="IR137" s="85"/>
      <c r="IS137" s="85"/>
      <c r="IT137" s="85"/>
    </row>
    <row r="138" spans="1:15" s="84" customFormat="1" ht="20.25" customHeight="1" hidden="1">
      <c r="A138" s="5" t="s">
        <v>14</v>
      </c>
      <c r="B138" s="6">
        <v>951</v>
      </c>
      <c r="C138" s="6" t="s">
        <v>57</v>
      </c>
      <c r="D138" s="6" t="s">
        <v>151</v>
      </c>
      <c r="E138" s="7" t="s">
        <v>16</v>
      </c>
      <c r="F138" s="7" t="s">
        <v>15</v>
      </c>
      <c r="G138" s="7" t="s">
        <v>1</v>
      </c>
      <c r="H138" s="8">
        <f aca="true" t="shared" si="44" ref="H138:M138">H140+H139</f>
        <v>0</v>
      </c>
      <c r="I138" s="8">
        <f t="shared" si="44"/>
        <v>0</v>
      </c>
      <c r="J138" s="8">
        <f>J140+J139</f>
        <v>0</v>
      </c>
      <c r="K138" s="8">
        <f t="shared" si="44"/>
        <v>0</v>
      </c>
      <c r="L138" s="8">
        <f t="shared" si="44"/>
        <v>0</v>
      </c>
      <c r="M138" s="8">
        <f t="shared" si="44"/>
        <v>0</v>
      </c>
      <c r="N138" s="8">
        <f t="shared" si="42"/>
        <v>0</v>
      </c>
      <c r="O138" s="8">
        <v>0</v>
      </c>
    </row>
    <row r="139" spans="1:15" s="84" customFormat="1" ht="20.25" customHeight="1" hidden="1">
      <c r="A139" s="5" t="s">
        <v>26</v>
      </c>
      <c r="B139" s="6">
        <v>951</v>
      </c>
      <c r="C139" s="6" t="s">
        <v>57</v>
      </c>
      <c r="D139" s="6" t="s">
        <v>151</v>
      </c>
      <c r="E139" s="7" t="s">
        <v>16</v>
      </c>
      <c r="F139" s="7" t="s">
        <v>27</v>
      </c>
      <c r="G139" s="7" t="s">
        <v>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42"/>
        <v>0</v>
      </c>
      <c r="O139" s="8">
        <v>0</v>
      </c>
    </row>
    <row r="140" spans="1:15" s="84" customFormat="1" ht="19.5" customHeight="1" hidden="1">
      <c r="A140" s="5" t="s">
        <v>17</v>
      </c>
      <c r="B140" s="6">
        <v>951</v>
      </c>
      <c r="C140" s="6" t="s">
        <v>57</v>
      </c>
      <c r="D140" s="6" t="s">
        <v>151</v>
      </c>
      <c r="E140" s="7" t="s">
        <v>16</v>
      </c>
      <c r="F140" s="7" t="s">
        <v>18</v>
      </c>
      <c r="G140" s="7" t="s">
        <v>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42"/>
        <v>0</v>
      </c>
      <c r="O140" s="8">
        <v>0</v>
      </c>
    </row>
    <row r="141" spans="1:254" s="68" customFormat="1" ht="38.25" customHeight="1" hidden="1">
      <c r="A141" s="1" t="s">
        <v>377</v>
      </c>
      <c r="B141" s="2">
        <v>951</v>
      </c>
      <c r="C141" s="2" t="s">
        <v>57</v>
      </c>
      <c r="D141" s="2" t="s">
        <v>380</v>
      </c>
      <c r="E141" s="3" t="s">
        <v>1</v>
      </c>
      <c r="F141" s="3" t="s">
        <v>1</v>
      </c>
      <c r="G141" s="3" t="s">
        <v>1</v>
      </c>
      <c r="H141" s="4">
        <f aca="true" t="shared" si="45" ref="H141:M141">H142+H144</f>
        <v>0</v>
      </c>
      <c r="I141" s="4">
        <f t="shared" si="45"/>
        <v>0</v>
      </c>
      <c r="J141" s="4">
        <f>J142+J144</f>
        <v>0</v>
      </c>
      <c r="K141" s="4">
        <f t="shared" si="45"/>
        <v>0</v>
      </c>
      <c r="L141" s="4">
        <f t="shared" si="45"/>
        <v>0</v>
      </c>
      <c r="M141" s="4">
        <f t="shared" si="45"/>
        <v>0</v>
      </c>
      <c r="N141" s="8">
        <f t="shared" si="42"/>
        <v>0</v>
      </c>
      <c r="O141" s="8">
        <v>0</v>
      </c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  <c r="IS141" s="85"/>
      <c r="IT141" s="85"/>
    </row>
    <row r="142" spans="1:15" s="84" customFormat="1" ht="20.25" customHeight="1" hidden="1">
      <c r="A142" s="5" t="s">
        <v>437</v>
      </c>
      <c r="B142" s="6">
        <v>951</v>
      </c>
      <c r="C142" s="6" t="s">
        <v>57</v>
      </c>
      <c r="D142" s="6" t="s">
        <v>380</v>
      </c>
      <c r="E142" s="7" t="s">
        <v>16</v>
      </c>
      <c r="F142" s="7">
        <v>220</v>
      </c>
      <c r="G142" s="7" t="s">
        <v>1</v>
      </c>
      <c r="H142" s="8">
        <f>H143</f>
        <v>0</v>
      </c>
      <c r="I142" s="8">
        <f>I144+I145</f>
        <v>0</v>
      </c>
      <c r="J142" s="8">
        <f>J144+J145</f>
        <v>0</v>
      </c>
      <c r="K142" s="8">
        <f>K145</f>
        <v>0</v>
      </c>
      <c r="L142" s="8">
        <f>L145</f>
        <v>0</v>
      </c>
      <c r="M142" s="8">
        <f>M144+M145</f>
        <v>0</v>
      </c>
      <c r="N142" s="8">
        <f t="shared" si="42"/>
        <v>0</v>
      </c>
      <c r="O142" s="8">
        <v>0</v>
      </c>
    </row>
    <row r="143" spans="1:15" s="84" customFormat="1" ht="20.25" customHeight="1" hidden="1">
      <c r="A143" s="5" t="s">
        <v>437</v>
      </c>
      <c r="B143" s="6">
        <v>951</v>
      </c>
      <c r="C143" s="6" t="s">
        <v>57</v>
      </c>
      <c r="D143" s="6" t="s">
        <v>380</v>
      </c>
      <c r="E143" s="7" t="s">
        <v>16</v>
      </c>
      <c r="F143" s="7">
        <v>226</v>
      </c>
      <c r="G143" s="7" t="s">
        <v>1</v>
      </c>
      <c r="H143" s="92">
        <v>0</v>
      </c>
      <c r="I143" s="8">
        <f>I145+I146</f>
        <v>0</v>
      </c>
      <c r="J143" s="8">
        <f>J145+J146</f>
        <v>0</v>
      </c>
      <c r="K143" s="8">
        <f>K146</f>
        <v>0</v>
      </c>
      <c r="L143" s="8">
        <f>L146</f>
        <v>0</v>
      </c>
      <c r="M143" s="8">
        <f>M145+M146</f>
        <v>0</v>
      </c>
      <c r="N143" s="8">
        <f>H143-J143</f>
        <v>0</v>
      </c>
      <c r="O143" s="8">
        <v>0</v>
      </c>
    </row>
    <row r="144" spans="1:15" s="84" customFormat="1" ht="21.75" customHeight="1" hidden="1">
      <c r="A144" s="5" t="s">
        <v>129</v>
      </c>
      <c r="B144" s="6">
        <v>951</v>
      </c>
      <c r="C144" s="6" t="s">
        <v>57</v>
      </c>
      <c r="D144" s="6" t="s">
        <v>380</v>
      </c>
      <c r="E144" s="7" t="s">
        <v>16</v>
      </c>
      <c r="F144" s="7">
        <v>340</v>
      </c>
      <c r="G144" s="31"/>
      <c r="H144" s="8">
        <f aca="true" t="shared" si="46" ref="H144:M144">H145</f>
        <v>0</v>
      </c>
      <c r="I144" s="8">
        <f t="shared" si="46"/>
        <v>0</v>
      </c>
      <c r="J144" s="8">
        <f t="shared" si="46"/>
        <v>0</v>
      </c>
      <c r="K144" s="8">
        <f t="shared" si="46"/>
        <v>0</v>
      </c>
      <c r="L144" s="8">
        <f t="shared" si="46"/>
        <v>0</v>
      </c>
      <c r="M144" s="8">
        <f t="shared" si="46"/>
        <v>0</v>
      </c>
      <c r="N144" s="8">
        <f t="shared" si="42"/>
        <v>0</v>
      </c>
      <c r="O144" s="8">
        <v>0</v>
      </c>
    </row>
    <row r="145" spans="1:15" s="84" customFormat="1" ht="21.75" customHeight="1" hidden="1">
      <c r="A145" s="5" t="s">
        <v>19</v>
      </c>
      <c r="B145" s="6">
        <v>951</v>
      </c>
      <c r="C145" s="6" t="s">
        <v>57</v>
      </c>
      <c r="D145" s="6" t="s">
        <v>380</v>
      </c>
      <c r="E145" s="7" t="s">
        <v>16</v>
      </c>
      <c r="F145" s="7">
        <v>340</v>
      </c>
      <c r="G145" s="31" t="s">
        <v>378</v>
      </c>
      <c r="H145" s="92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42"/>
        <v>0</v>
      </c>
      <c r="O145" s="8">
        <v>0</v>
      </c>
    </row>
    <row r="146" spans="1:15" s="85" customFormat="1" ht="153" customHeight="1" hidden="1">
      <c r="A146" s="1" t="s">
        <v>373</v>
      </c>
      <c r="B146" s="2">
        <v>951</v>
      </c>
      <c r="C146" s="32" t="s">
        <v>125</v>
      </c>
      <c r="D146" s="30" t="s">
        <v>126</v>
      </c>
      <c r="E146" s="3"/>
      <c r="F146" s="3"/>
      <c r="G146" s="3"/>
      <c r="H146" s="4">
        <f aca="true" t="shared" si="47" ref="H146:M147">H147</f>
        <v>0</v>
      </c>
      <c r="I146" s="4">
        <f t="shared" si="47"/>
        <v>0</v>
      </c>
      <c r="J146" s="4">
        <f t="shared" si="47"/>
        <v>0</v>
      </c>
      <c r="K146" s="4">
        <f t="shared" si="47"/>
        <v>0</v>
      </c>
      <c r="L146" s="4">
        <f t="shared" si="47"/>
        <v>0</v>
      </c>
      <c r="M146" s="4">
        <f t="shared" si="47"/>
        <v>0</v>
      </c>
      <c r="N146" s="8">
        <f t="shared" si="42"/>
        <v>0</v>
      </c>
      <c r="O146" s="8">
        <v>0</v>
      </c>
    </row>
    <row r="147" spans="1:15" s="84" customFormat="1" ht="21.75" customHeight="1" hidden="1">
      <c r="A147" s="5" t="s">
        <v>124</v>
      </c>
      <c r="B147" s="6">
        <v>951</v>
      </c>
      <c r="C147" s="33" t="s">
        <v>125</v>
      </c>
      <c r="D147" s="31" t="s">
        <v>126</v>
      </c>
      <c r="E147" s="7">
        <v>414</v>
      </c>
      <c r="F147" s="7">
        <v>220</v>
      </c>
      <c r="G147" s="7"/>
      <c r="H147" s="8">
        <f t="shared" si="47"/>
        <v>0</v>
      </c>
      <c r="I147" s="8">
        <f t="shared" si="47"/>
        <v>0</v>
      </c>
      <c r="J147" s="8">
        <f t="shared" si="47"/>
        <v>0</v>
      </c>
      <c r="K147" s="8">
        <f t="shared" si="47"/>
        <v>0</v>
      </c>
      <c r="L147" s="8">
        <f t="shared" si="47"/>
        <v>0</v>
      </c>
      <c r="M147" s="8">
        <f t="shared" si="47"/>
        <v>0</v>
      </c>
      <c r="N147" s="8">
        <f t="shared" si="42"/>
        <v>0</v>
      </c>
      <c r="O147" s="8">
        <v>0</v>
      </c>
    </row>
    <row r="148" spans="1:15" s="84" customFormat="1" ht="21.75" customHeight="1" hidden="1">
      <c r="A148" s="5" t="s">
        <v>123</v>
      </c>
      <c r="B148" s="6">
        <v>951</v>
      </c>
      <c r="C148" s="6" t="s">
        <v>57</v>
      </c>
      <c r="D148" s="31" t="s">
        <v>126</v>
      </c>
      <c r="E148" s="7">
        <v>414</v>
      </c>
      <c r="F148" s="7">
        <v>226</v>
      </c>
      <c r="G148" s="7">
        <v>26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42"/>
        <v>0</v>
      </c>
      <c r="O148" s="8">
        <v>0</v>
      </c>
    </row>
    <row r="149" spans="1:254" s="68" customFormat="1" ht="89.25" customHeight="1" hidden="1">
      <c r="A149" s="1" t="s">
        <v>65</v>
      </c>
      <c r="B149" s="2">
        <v>951</v>
      </c>
      <c r="C149" s="2" t="s">
        <v>57</v>
      </c>
      <c r="D149" s="3" t="s">
        <v>66</v>
      </c>
      <c r="E149" s="3" t="s">
        <v>1</v>
      </c>
      <c r="F149" s="3" t="s">
        <v>1</v>
      </c>
      <c r="G149" s="3" t="s">
        <v>1</v>
      </c>
      <c r="H149" s="4">
        <f aca="true" t="shared" si="48" ref="H149:M150">H150</f>
        <v>0</v>
      </c>
      <c r="I149" s="4">
        <f t="shared" si="48"/>
        <v>0</v>
      </c>
      <c r="J149" s="4">
        <f t="shared" si="48"/>
        <v>0</v>
      </c>
      <c r="K149" s="4">
        <f t="shared" si="48"/>
        <v>0</v>
      </c>
      <c r="L149" s="4">
        <f t="shared" si="48"/>
        <v>0</v>
      </c>
      <c r="M149" s="4">
        <f t="shared" si="48"/>
        <v>0</v>
      </c>
      <c r="N149" s="8">
        <f t="shared" si="42"/>
        <v>0</v>
      </c>
      <c r="O149" s="8">
        <v>0</v>
      </c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</row>
    <row r="150" spans="1:15" s="84" customFormat="1" ht="22.5" customHeight="1" hidden="1">
      <c r="A150" s="5" t="s">
        <v>58</v>
      </c>
      <c r="B150" s="6">
        <v>951</v>
      </c>
      <c r="C150" s="6" t="s">
        <v>57</v>
      </c>
      <c r="D150" s="7" t="s">
        <v>66</v>
      </c>
      <c r="E150" s="7" t="s">
        <v>60</v>
      </c>
      <c r="F150" s="7" t="s">
        <v>59</v>
      </c>
      <c r="G150" s="7" t="s">
        <v>1</v>
      </c>
      <c r="H150" s="8">
        <f t="shared" si="48"/>
        <v>0</v>
      </c>
      <c r="I150" s="8">
        <f t="shared" si="48"/>
        <v>0</v>
      </c>
      <c r="J150" s="8">
        <f t="shared" si="48"/>
        <v>0</v>
      </c>
      <c r="K150" s="8">
        <f t="shared" si="48"/>
        <v>0</v>
      </c>
      <c r="L150" s="8">
        <f t="shared" si="48"/>
        <v>0</v>
      </c>
      <c r="M150" s="8">
        <f t="shared" si="48"/>
        <v>0</v>
      </c>
      <c r="N150" s="8">
        <f t="shared" si="42"/>
        <v>0</v>
      </c>
      <c r="O150" s="8">
        <v>0</v>
      </c>
    </row>
    <row r="151" spans="1:15" s="84" customFormat="1" ht="30.75" customHeight="1" hidden="1">
      <c r="A151" s="5" t="s">
        <v>61</v>
      </c>
      <c r="B151" s="6">
        <v>951</v>
      </c>
      <c r="C151" s="6" t="s">
        <v>57</v>
      </c>
      <c r="D151" s="7" t="s">
        <v>66</v>
      </c>
      <c r="E151" s="7" t="s">
        <v>60</v>
      </c>
      <c r="F151" s="7">
        <v>242</v>
      </c>
      <c r="G151" s="7" t="s">
        <v>67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42"/>
        <v>0</v>
      </c>
      <c r="O151" s="8">
        <v>0</v>
      </c>
    </row>
    <row r="152" spans="1:254" s="68" customFormat="1" ht="38.25" customHeight="1" hidden="1">
      <c r="A152" s="1" t="s">
        <v>68</v>
      </c>
      <c r="B152" s="2">
        <v>951</v>
      </c>
      <c r="C152" s="2" t="s">
        <v>69</v>
      </c>
      <c r="D152" s="3" t="s">
        <v>374</v>
      </c>
      <c r="E152" s="3" t="s">
        <v>1</v>
      </c>
      <c r="F152" s="3" t="s">
        <v>1</v>
      </c>
      <c r="G152" s="3" t="s">
        <v>1</v>
      </c>
      <c r="H152" s="4">
        <f aca="true" t="shared" si="49" ref="H152:M152">H153</f>
        <v>0</v>
      </c>
      <c r="I152" s="4">
        <f t="shared" si="49"/>
        <v>0</v>
      </c>
      <c r="J152" s="4">
        <f t="shared" si="49"/>
        <v>0</v>
      </c>
      <c r="K152" s="4">
        <f t="shared" si="49"/>
        <v>0</v>
      </c>
      <c r="L152" s="4">
        <f t="shared" si="49"/>
        <v>0</v>
      </c>
      <c r="M152" s="4">
        <f t="shared" si="49"/>
        <v>0</v>
      </c>
      <c r="N152" s="8">
        <f t="shared" si="42"/>
        <v>0</v>
      </c>
      <c r="O152" s="8">
        <v>0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</row>
    <row r="153" spans="1:15" s="84" customFormat="1" ht="21.75" customHeight="1" hidden="1">
      <c r="A153" s="5" t="s">
        <v>14</v>
      </c>
      <c r="B153" s="6">
        <v>951</v>
      </c>
      <c r="C153" s="6" t="s">
        <v>69</v>
      </c>
      <c r="D153" s="7" t="s">
        <v>374</v>
      </c>
      <c r="E153" s="7" t="s">
        <v>16</v>
      </c>
      <c r="F153" s="7" t="s">
        <v>15</v>
      </c>
      <c r="G153" s="7" t="s">
        <v>1</v>
      </c>
      <c r="H153" s="8">
        <f aca="true" t="shared" si="50" ref="H153:M153">H154</f>
        <v>0</v>
      </c>
      <c r="I153" s="8">
        <f t="shared" si="50"/>
        <v>0</v>
      </c>
      <c r="J153" s="8">
        <f t="shared" si="50"/>
        <v>0</v>
      </c>
      <c r="K153" s="8">
        <f t="shared" si="50"/>
        <v>0</v>
      </c>
      <c r="L153" s="8">
        <f t="shared" si="50"/>
        <v>0</v>
      </c>
      <c r="M153" s="8">
        <f t="shared" si="50"/>
        <v>0</v>
      </c>
      <c r="N153" s="8">
        <f t="shared" si="42"/>
        <v>0</v>
      </c>
      <c r="O153" s="8">
        <v>0</v>
      </c>
    </row>
    <row r="154" spans="1:15" s="84" customFormat="1" ht="21.75" customHeight="1" hidden="1">
      <c r="A154" s="5" t="s">
        <v>26</v>
      </c>
      <c r="B154" s="6">
        <v>951</v>
      </c>
      <c r="C154" s="6" t="s">
        <v>69</v>
      </c>
      <c r="D154" s="7" t="s">
        <v>374</v>
      </c>
      <c r="E154" s="7" t="s">
        <v>16</v>
      </c>
      <c r="F154" s="7" t="s">
        <v>27</v>
      </c>
      <c r="G154" s="7"/>
      <c r="H154" s="8">
        <v>0</v>
      </c>
      <c r="I154" s="8">
        <v>0</v>
      </c>
      <c r="J154" s="8">
        <v>0</v>
      </c>
      <c r="K154" s="8"/>
      <c r="L154" s="8"/>
      <c r="M154" s="8">
        <v>0</v>
      </c>
      <c r="N154" s="8">
        <f t="shared" si="42"/>
        <v>0</v>
      </c>
      <c r="O154" s="8">
        <v>0</v>
      </c>
    </row>
    <row r="155" spans="1:254" s="68" customFormat="1" ht="23.25" customHeight="1" hidden="1">
      <c r="A155" s="1" t="s">
        <v>379</v>
      </c>
      <c r="B155" s="2">
        <v>951</v>
      </c>
      <c r="C155" s="2" t="s">
        <v>57</v>
      </c>
      <c r="D155" s="2">
        <v>9990028740</v>
      </c>
      <c r="E155" s="3" t="s">
        <v>1</v>
      </c>
      <c r="F155" s="3" t="s">
        <v>1</v>
      </c>
      <c r="G155" s="3" t="s">
        <v>1</v>
      </c>
      <c r="H155" s="4">
        <f>H156+H158</f>
        <v>0</v>
      </c>
      <c r="I155" s="4">
        <f>I156+I158</f>
        <v>0</v>
      </c>
      <c r="J155" s="4">
        <f>J156+J158</f>
        <v>0</v>
      </c>
      <c r="K155" s="4">
        <f>K156</f>
        <v>0</v>
      </c>
      <c r="L155" s="4">
        <f>L156</f>
        <v>0</v>
      </c>
      <c r="M155" s="4">
        <f>M156+M158</f>
        <v>0</v>
      </c>
      <c r="N155" s="8">
        <f t="shared" si="42"/>
        <v>0</v>
      </c>
      <c r="O155" s="8">
        <v>0</v>
      </c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  <c r="FS155" s="85"/>
      <c r="FT155" s="85"/>
      <c r="FU155" s="85"/>
      <c r="FV155" s="85"/>
      <c r="FW155" s="85"/>
      <c r="FX155" s="85"/>
      <c r="FY155" s="85"/>
      <c r="FZ155" s="85"/>
      <c r="GA155" s="85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85"/>
      <c r="GM155" s="85"/>
      <c r="GN155" s="85"/>
      <c r="GO155" s="85"/>
      <c r="GP155" s="85"/>
      <c r="GQ155" s="85"/>
      <c r="GR155" s="85"/>
      <c r="GS155" s="85"/>
      <c r="GT155" s="85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85"/>
      <c r="IH155" s="85"/>
      <c r="II155" s="85"/>
      <c r="IJ155" s="85"/>
      <c r="IK155" s="85"/>
      <c r="IL155" s="85"/>
      <c r="IM155" s="85"/>
      <c r="IN155" s="85"/>
      <c r="IO155" s="85"/>
      <c r="IP155" s="85"/>
      <c r="IQ155" s="85"/>
      <c r="IR155" s="85"/>
      <c r="IS155" s="85"/>
      <c r="IT155" s="85"/>
    </row>
    <row r="156" spans="1:15" s="84" customFormat="1" ht="21.75" customHeight="1" hidden="1">
      <c r="A156" s="5" t="s">
        <v>28</v>
      </c>
      <c r="B156" s="6">
        <v>951</v>
      </c>
      <c r="C156" s="6" t="s">
        <v>57</v>
      </c>
      <c r="D156" s="6">
        <v>9990028740</v>
      </c>
      <c r="E156" s="6">
        <v>853</v>
      </c>
      <c r="F156" s="7">
        <v>290</v>
      </c>
      <c r="G156" s="7" t="s">
        <v>1</v>
      </c>
      <c r="H156" s="8">
        <f>H157</f>
        <v>0</v>
      </c>
      <c r="I156" s="8">
        <f>I157</f>
        <v>0</v>
      </c>
      <c r="J156" s="8">
        <f>J157</f>
        <v>0</v>
      </c>
      <c r="K156" s="8">
        <f>K157</f>
        <v>0</v>
      </c>
      <c r="L156" s="8">
        <f>L157</f>
        <v>0</v>
      </c>
      <c r="M156" s="8">
        <f>M157</f>
        <v>0</v>
      </c>
      <c r="N156" s="8">
        <f t="shared" si="42"/>
        <v>0</v>
      </c>
      <c r="O156" s="8">
        <v>0</v>
      </c>
    </row>
    <row r="157" spans="1:15" s="84" customFormat="1" ht="21.75" customHeight="1" hidden="1">
      <c r="A157" s="5" t="s">
        <v>28</v>
      </c>
      <c r="B157" s="6">
        <v>951</v>
      </c>
      <c r="C157" s="6" t="s">
        <v>57</v>
      </c>
      <c r="D157" s="6">
        <v>9990028740</v>
      </c>
      <c r="E157" s="6">
        <v>853</v>
      </c>
      <c r="F157" s="7">
        <v>290</v>
      </c>
      <c r="G157" s="31" t="s">
        <v>378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2"/>
        <v>0</v>
      </c>
      <c r="O157" s="8">
        <v>0</v>
      </c>
    </row>
    <row r="158" spans="1:15" s="84" customFormat="1" ht="21.75" customHeight="1" hidden="1">
      <c r="A158" s="5" t="s">
        <v>28</v>
      </c>
      <c r="B158" s="6">
        <v>951</v>
      </c>
      <c r="C158" s="6" t="s">
        <v>57</v>
      </c>
      <c r="D158" s="6">
        <v>9990028740</v>
      </c>
      <c r="E158" s="6">
        <v>853</v>
      </c>
      <c r="F158" s="7">
        <v>290</v>
      </c>
      <c r="G158" s="7" t="s">
        <v>1</v>
      </c>
      <c r="H158" s="8">
        <f aca="true" t="shared" si="51" ref="H158:M158">H159</f>
        <v>0</v>
      </c>
      <c r="I158" s="8">
        <f t="shared" si="51"/>
        <v>0</v>
      </c>
      <c r="J158" s="8">
        <f t="shared" si="51"/>
        <v>0</v>
      </c>
      <c r="K158" s="8">
        <f t="shared" si="51"/>
        <v>0</v>
      </c>
      <c r="L158" s="8">
        <f t="shared" si="51"/>
        <v>0</v>
      </c>
      <c r="M158" s="8">
        <f t="shared" si="51"/>
        <v>0</v>
      </c>
      <c r="N158" s="8">
        <f t="shared" si="42"/>
        <v>0</v>
      </c>
      <c r="O158" s="8">
        <v>0</v>
      </c>
    </row>
    <row r="159" spans="1:15" s="84" customFormat="1" ht="21.75" customHeight="1" hidden="1">
      <c r="A159" s="5" t="s">
        <v>28</v>
      </c>
      <c r="B159" s="6">
        <v>951</v>
      </c>
      <c r="C159" s="6" t="s">
        <v>57</v>
      </c>
      <c r="D159" s="6">
        <v>9990028740</v>
      </c>
      <c r="E159" s="6">
        <v>853</v>
      </c>
      <c r="F159" s="7">
        <v>290</v>
      </c>
      <c r="G159" s="31" t="s">
        <v>114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2"/>
        <v>0</v>
      </c>
      <c r="O159" s="8">
        <v>0</v>
      </c>
    </row>
    <row r="160" spans="1:254" s="68" customFormat="1" ht="72.75" customHeight="1" hidden="1">
      <c r="A160" s="1" t="s">
        <v>52</v>
      </c>
      <c r="B160" s="2">
        <v>951</v>
      </c>
      <c r="C160" s="2" t="s">
        <v>69</v>
      </c>
      <c r="D160" s="3" t="s">
        <v>148</v>
      </c>
      <c r="E160" s="3" t="s">
        <v>1</v>
      </c>
      <c r="F160" s="3" t="s">
        <v>1</v>
      </c>
      <c r="G160" s="3" t="s">
        <v>1</v>
      </c>
      <c r="H160" s="4">
        <f>H161</f>
        <v>0</v>
      </c>
      <c r="I160" s="4">
        <f aca="true" t="shared" si="52" ref="I160:M161">I161</f>
        <v>0</v>
      </c>
      <c r="J160" s="4">
        <f t="shared" si="52"/>
        <v>0</v>
      </c>
      <c r="K160" s="4">
        <f t="shared" si="52"/>
        <v>0</v>
      </c>
      <c r="L160" s="4">
        <f t="shared" si="52"/>
        <v>0</v>
      </c>
      <c r="M160" s="4">
        <f t="shared" si="52"/>
        <v>0</v>
      </c>
      <c r="N160" s="8">
        <f t="shared" si="42"/>
        <v>0</v>
      </c>
      <c r="O160" s="8">
        <v>0</v>
      </c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  <c r="FS160" s="85"/>
      <c r="FT160" s="85"/>
      <c r="FU160" s="85"/>
      <c r="FV160" s="85"/>
      <c r="FW160" s="85"/>
      <c r="FX160" s="85"/>
      <c r="FY160" s="85"/>
      <c r="FZ160" s="85"/>
      <c r="GA160" s="85"/>
      <c r="GB160" s="85"/>
      <c r="GC160" s="85"/>
      <c r="GD160" s="85"/>
      <c r="GE160" s="85"/>
      <c r="GF160" s="85"/>
      <c r="GG160" s="85"/>
      <c r="GH160" s="85"/>
      <c r="GI160" s="85"/>
      <c r="GJ160" s="85"/>
      <c r="GK160" s="85"/>
      <c r="GL160" s="85"/>
      <c r="GM160" s="85"/>
      <c r="GN160" s="85"/>
      <c r="GO160" s="85"/>
      <c r="GP160" s="85"/>
      <c r="GQ160" s="85"/>
      <c r="GR160" s="85"/>
      <c r="GS160" s="85"/>
      <c r="GT160" s="85"/>
      <c r="GU160" s="85"/>
      <c r="GV160" s="85"/>
      <c r="GW160" s="85"/>
      <c r="GX160" s="85"/>
      <c r="GY160" s="85"/>
      <c r="GZ160" s="85"/>
      <c r="HA160" s="85"/>
      <c r="HB160" s="85"/>
      <c r="HC160" s="85"/>
      <c r="HD160" s="85"/>
      <c r="HE160" s="85"/>
      <c r="HF160" s="85"/>
      <c r="HG160" s="85"/>
      <c r="HH160" s="85"/>
      <c r="HI160" s="85"/>
      <c r="HJ160" s="85"/>
      <c r="HK160" s="85"/>
      <c r="HL160" s="85"/>
      <c r="HM160" s="85"/>
      <c r="HN160" s="85"/>
      <c r="HO160" s="85"/>
      <c r="HP160" s="85"/>
      <c r="HQ160" s="85"/>
      <c r="HR160" s="85"/>
      <c r="HS160" s="85"/>
      <c r="HT160" s="85"/>
      <c r="HU160" s="85"/>
      <c r="HV160" s="85"/>
      <c r="HW160" s="85"/>
      <c r="HX160" s="85"/>
      <c r="HY160" s="85"/>
      <c r="HZ160" s="85"/>
      <c r="IA160" s="85"/>
      <c r="IB160" s="85"/>
      <c r="IC160" s="85"/>
      <c r="ID160" s="85"/>
      <c r="IE160" s="85"/>
      <c r="IF160" s="85"/>
      <c r="IG160" s="85"/>
      <c r="IH160" s="85"/>
      <c r="II160" s="85"/>
      <c r="IJ160" s="85"/>
      <c r="IK160" s="85"/>
      <c r="IL160" s="85"/>
      <c r="IM160" s="85"/>
      <c r="IN160" s="85"/>
      <c r="IO160" s="85"/>
      <c r="IP160" s="85"/>
      <c r="IQ160" s="85"/>
      <c r="IR160" s="85"/>
      <c r="IS160" s="85"/>
      <c r="IT160" s="85"/>
    </row>
    <row r="161" spans="1:15" s="84" customFormat="1" ht="19.5" customHeight="1" hidden="1">
      <c r="A161" s="5" t="s">
        <v>14</v>
      </c>
      <c r="B161" s="6">
        <v>951</v>
      </c>
      <c r="C161" s="6" t="s">
        <v>69</v>
      </c>
      <c r="D161" s="7" t="s">
        <v>148</v>
      </c>
      <c r="E161" s="7" t="s">
        <v>16</v>
      </c>
      <c r="F161" s="7">
        <v>220</v>
      </c>
      <c r="G161" s="7" t="s">
        <v>1</v>
      </c>
      <c r="H161" s="8">
        <f>H162</f>
        <v>0</v>
      </c>
      <c r="I161" s="8">
        <f t="shared" si="52"/>
        <v>0</v>
      </c>
      <c r="J161" s="8">
        <f t="shared" si="52"/>
        <v>0</v>
      </c>
      <c r="K161" s="8">
        <f t="shared" si="52"/>
        <v>0</v>
      </c>
      <c r="L161" s="8">
        <f t="shared" si="52"/>
        <v>0</v>
      </c>
      <c r="M161" s="8">
        <f t="shared" si="52"/>
        <v>0</v>
      </c>
      <c r="N161" s="8">
        <f t="shared" si="42"/>
        <v>0</v>
      </c>
      <c r="O161" s="8">
        <v>0</v>
      </c>
    </row>
    <row r="162" spans="1:15" s="84" customFormat="1" ht="20.25" customHeight="1" hidden="1">
      <c r="A162" s="5" t="s">
        <v>17</v>
      </c>
      <c r="B162" s="6">
        <v>951</v>
      </c>
      <c r="C162" s="6" t="s">
        <v>69</v>
      </c>
      <c r="D162" s="7" t="s">
        <v>148</v>
      </c>
      <c r="E162" s="7" t="s">
        <v>16</v>
      </c>
      <c r="F162" s="7">
        <v>225</v>
      </c>
      <c r="G162" s="7" t="s">
        <v>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2"/>
        <v>0</v>
      </c>
      <c r="O162" s="8">
        <v>0</v>
      </c>
    </row>
    <row r="163" spans="1:254" s="68" customFormat="1" ht="38.25" customHeight="1">
      <c r="A163" s="1" t="s">
        <v>377</v>
      </c>
      <c r="B163" s="2">
        <v>951</v>
      </c>
      <c r="C163" s="2" t="s">
        <v>57</v>
      </c>
      <c r="D163" s="3" t="s">
        <v>380</v>
      </c>
      <c r="E163" s="3" t="s">
        <v>1</v>
      </c>
      <c r="F163" s="3" t="s">
        <v>1</v>
      </c>
      <c r="G163" s="3" t="s">
        <v>1</v>
      </c>
      <c r="H163" s="4">
        <f>H164+H166+H168</f>
        <v>82000</v>
      </c>
      <c r="I163" s="4">
        <f>I164+I166+I168</f>
        <v>60240.25</v>
      </c>
      <c r="J163" s="4">
        <f>J164+J166+J168</f>
        <v>60240.25</v>
      </c>
      <c r="K163" s="4">
        <f>K165+K167</f>
        <v>0</v>
      </c>
      <c r="L163" s="4">
        <f>L165+L167</f>
        <v>0</v>
      </c>
      <c r="M163" s="4">
        <f>M164+M166+M168</f>
        <v>60240.25</v>
      </c>
      <c r="N163" s="8">
        <f t="shared" si="42"/>
        <v>21759.75</v>
      </c>
      <c r="O163" s="8">
        <v>0</v>
      </c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  <c r="FS163" s="85"/>
      <c r="FT163" s="85"/>
      <c r="FU163" s="85"/>
      <c r="FV163" s="85"/>
      <c r="FW163" s="85"/>
      <c r="FX163" s="85"/>
      <c r="FY163" s="85"/>
      <c r="FZ163" s="85"/>
      <c r="GA163" s="85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85"/>
      <c r="GM163" s="85"/>
      <c r="GN163" s="85"/>
      <c r="GO163" s="85"/>
      <c r="GP163" s="85"/>
      <c r="GQ163" s="85"/>
      <c r="GR163" s="85"/>
      <c r="GS163" s="85"/>
      <c r="GT163" s="85"/>
      <c r="GU163" s="85"/>
      <c r="GV163" s="85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85"/>
      <c r="IH163" s="85"/>
      <c r="II163" s="85"/>
      <c r="IJ163" s="85"/>
      <c r="IK163" s="85"/>
      <c r="IL163" s="85"/>
      <c r="IM163" s="85"/>
      <c r="IN163" s="85"/>
      <c r="IO163" s="85"/>
      <c r="IP163" s="85"/>
      <c r="IQ163" s="85"/>
      <c r="IR163" s="85"/>
      <c r="IS163" s="85"/>
      <c r="IT163" s="85"/>
    </row>
    <row r="164" spans="1:15" s="84" customFormat="1" ht="21.75" customHeight="1">
      <c r="A164" s="5" t="s">
        <v>14</v>
      </c>
      <c r="B164" s="6">
        <v>951</v>
      </c>
      <c r="C164" s="6" t="s">
        <v>57</v>
      </c>
      <c r="D164" s="7" t="s">
        <v>380</v>
      </c>
      <c r="E164" s="7" t="s">
        <v>16</v>
      </c>
      <c r="F164" s="7">
        <v>220</v>
      </c>
      <c r="G164" s="31"/>
      <c r="H164" s="8">
        <f aca="true" t="shared" si="53" ref="H164:M164">H165</f>
        <v>2200</v>
      </c>
      <c r="I164" s="8">
        <f t="shared" si="53"/>
        <v>2200</v>
      </c>
      <c r="J164" s="8">
        <f t="shared" si="53"/>
        <v>2200</v>
      </c>
      <c r="K164" s="8">
        <f t="shared" si="53"/>
        <v>0</v>
      </c>
      <c r="L164" s="8">
        <f t="shared" si="53"/>
        <v>0</v>
      </c>
      <c r="M164" s="8">
        <f t="shared" si="53"/>
        <v>2200</v>
      </c>
      <c r="N164" s="8">
        <f t="shared" si="42"/>
        <v>0</v>
      </c>
      <c r="O164" s="8">
        <v>0</v>
      </c>
    </row>
    <row r="165" spans="1:15" s="84" customFormat="1" ht="21.75" customHeight="1">
      <c r="A165" s="5" t="s">
        <v>17</v>
      </c>
      <c r="B165" s="6">
        <v>951</v>
      </c>
      <c r="C165" s="6" t="s">
        <v>57</v>
      </c>
      <c r="D165" s="7" t="s">
        <v>380</v>
      </c>
      <c r="E165" s="7" t="s">
        <v>16</v>
      </c>
      <c r="F165" s="7">
        <v>226</v>
      </c>
      <c r="G165" s="31" t="s">
        <v>114</v>
      </c>
      <c r="H165" s="92">
        <v>2200</v>
      </c>
      <c r="I165" s="8">
        <v>2200</v>
      </c>
      <c r="J165" s="8">
        <v>2200</v>
      </c>
      <c r="K165" s="8">
        <v>0</v>
      </c>
      <c r="L165" s="8">
        <v>0</v>
      </c>
      <c r="M165" s="8">
        <v>2200</v>
      </c>
      <c r="N165" s="8">
        <f t="shared" si="42"/>
        <v>0</v>
      </c>
      <c r="O165" s="8">
        <v>0</v>
      </c>
    </row>
    <row r="166" spans="1:15" s="84" customFormat="1" ht="21.75" customHeight="1" hidden="1">
      <c r="A166" s="5" t="s">
        <v>129</v>
      </c>
      <c r="B166" s="6">
        <v>951</v>
      </c>
      <c r="C166" s="6" t="s">
        <v>57</v>
      </c>
      <c r="D166" s="7" t="s">
        <v>380</v>
      </c>
      <c r="E166" s="7" t="s">
        <v>16</v>
      </c>
      <c r="F166" s="7">
        <v>310</v>
      </c>
      <c r="G166" s="31"/>
      <c r="H166" s="8">
        <f aca="true" t="shared" si="54" ref="H166:M166">H167</f>
        <v>0</v>
      </c>
      <c r="I166" s="8">
        <f t="shared" si="54"/>
        <v>0</v>
      </c>
      <c r="J166" s="8">
        <f t="shared" si="54"/>
        <v>0</v>
      </c>
      <c r="K166" s="8">
        <f t="shared" si="54"/>
        <v>0</v>
      </c>
      <c r="L166" s="8">
        <f t="shared" si="54"/>
        <v>0</v>
      </c>
      <c r="M166" s="8">
        <f t="shared" si="54"/>
        <v>0</v>
      </c>
      <c r="N166" s="8">
        <f t="shared" si="42"/>
        <v>0</v>
      </c>
      <c r="O166" s="8">
        <v>0</v>
      </c>
    </row>
    <row r="167" spans="1:15" s="84" customFormat="1" ht="21.75" customHeight="1" hidden="1">
      <c r="A167" s="5" t="s">
        <v>129</v>
      </c>
      <c r="B167" s="6">
        <v>951</v>
      </c>
      <c r="C167" s="6" t="s">
        <v>57</v>
      </c>
      <c r="D167" s="7" t="s">
        <v>380</v>
      </c>
      <c r="E167" s="7" t="s">
        <v>16</v>
      </c>
      <c r="F167" s="7">
        <v>310</v>
      </c>
      <c r="G167" s="31" t="s">
        <v>114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2"/>
        <v>0</v>
      </c>
      <c r="O167" s="8">
        <v>0</v>
      </c>
    </row>
    <row r="168" spans="1:15" s="84" customFormat="1" ht="21.75" customHeight="1">
      <c r="A168" s="5" t="s">
        <v>19</v>
      </c>
      <c r="B168" s="6">
        <v>951</v>
      </c>
      <c r="C168" s="6" t="s">
        <v>57</v>
      </c>
      <c r="D168" s="7" t="s">
        <v>380</v>
      </c>
      <c r="E168" s="7" t="s">
        <v>16</v>
      </c>
      <c r="F168" s="7">
        <v>340</v>
      </c>
      <c r="G168" s="31"/>
      <c r="H168" s="8">
        <f aca="true" t="shared" si="55" ref="H168:M168">H169</f>
        <v>79800</v>
      </c>
      <c r="I168" s="8">
        <f t="shared" si="55"/>
        <v>58040.25</v>
      </c>
      <c r="J168" s="8">
        <f t="shared" si="55"/>
        <v>58040.25</v>
      </c>
      <c r="K168" s="8">
        <f t="shared" si="55"/>
        <v>0</v>
      </c>
      <c r="L168" s="8">
        <f t="shared" si="55"/>
        <v>0</v>
      </c>
      <c r="M168" s="8">
        <f t="shared" si="55"/>
        <v>58040.25</v>
      </c>
      <c r="N168" s="8">
        <f t="shared" si="42"/>
        <v>21759.75</v>
      </c>
      <c r="O168" s="8">
        <v>0</v>
      </c>
    </row>
    <row r="169" spans="1:15" s="84" customFormat="1" ht="21.75" customHeight="1">
      <c r="A169" s="5" t="s">
        <v>19</v>
      </c>
      <c r="B169" s="6">
        <v>951</v>
      </c>
      <c r="C169" s="6" t="s">
        <v>57</v>
      </c>
      <c r="D169" s="7" t="s">
        <v>380</v>
      </c>
      <c r="E169" s="7" t="s">
        <v>16</v>
      </c>
      <c r="F169" s="7">
        <v>340</v>
      </c>
      <c r="G169" s="31" t="s">
        <v>114</v>
      </c>
      <c r="H169" s="92">
        <v>79800</v>
      </c>
      <c r="I169" s="8">
        <v>58040.25</v>
      </c>
      <c r="J169" s="8">
        <v>58040.25</v>
      </c>
      <c r="K169" s="8">
        <v>0</v>
      </c>
      <c r="L169" s="8">
        <v>0</v>
      </c>
      <c r="M169" s="8">
        <v>58040.25</v>
      </c>
      <c r="N169" s="8">
        <f t="shared" si="42"/>
        <v>21759.75</v>
      </c>
      <c r="O169" s="8">
        <v>0</v>
      </c>
    </row>
    <row r="170" spans="1:254" s="68" customFormat="1" ht="30" customHeight="1" hidden="1">
      <c r="A170" s="1" t="s">
        <v>421</v>
      </c>
      <c r="B170" s="2">
        <v>951</v>
      </c>
      <c r="C170" s="2" t="s">
        <v>57</v>
      </c>
      <c r="D170" s="3" t="s">
        <v>420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</f>
        <v>0</v>
      </c>
      <c r="L170" s="4">
        <f>L171</f>
        <v>0</v>
      </c>
      <c r="M170" s="4">
        <f>M171+M173</f>
        <v>0</v>
      </c>
      <c r="N170" s="8">
        <f t="shared" si="42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14</v>
      </c>
      <c r="B171" s="6">
        <v>951</v>
      </c>
      <c r="C171" s="6" t="s">
        <v>57</v>
      </c>
      <c r="D171" s="7" t="s">
        <v>420</v>
      </c>
      <c r="E171" s="7" t="s">
        <v>16</v>
      </c>
      <c r="F171" s="7">
        <v>220</v>
      </c>
      <c r="G171" s="31"/>
      <c r="H171" s="8">
        <f>H172</f>
        <v>0</v>
      </c>
      <c r="I171" s="8">
        <f>I172</f>
        <v>0</v>
      </c>
      <c r="J171" s="8">
        <f>J172</f>
        <v>0</v>
      </c>
      <c r="K171" s="8">
        <v>0</v>
      </c>
      <c r="L171" s="8">
        <v>0</v>
      </c>
      <c r="M171" s="8">
        <f>M172</f>
        <v>0</v>
      </c>
      <c r="N171" s="8">
        <f t="shared" si="42"/>
        <v>0</v>
      </c>
      <c r="O171" s="8">
        <v>0</v>
      </c>
    </row>
    <row r="172" spans="1:15" s="84" customFormat="1" ht="21.75" customHeight="1" hidden="1">
      <c r="A172" s="5" t="s">
        <v>17</v>
      </c>
      <c r="B172" s="6">
        <v>951</v>
      </c>
      <c r="C172" s="6" t="s">
        <v>57</v>
      </c>
      <c r="D172" s="7" t="s">
        <v>420</v>
      </c>
      <c r="E172" s="7" t="s">
        <v>16</v>
      </c>
      <c r="F172" s="7">
        <v>226</v>
      </c>
      <c r="G172" s="31" t="s">
        <v>114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2"/>
        <v>0</v>
      </c>
      <c r="O172" s="8">
        <v>0</v>
      </c>
    </row>
    <row r="173" spans="1:15" s="84" customFormat="1" ht="21.75" customHeight="1" hidden="1">
      <c r="A173" s="5" t="s">
        <v>14</v>
      </c>
      <c r="B173" s="6">
        <v>951</v>
      </c>
      <c r="C173" s="6" t="s">
        <v>57</v>
      </c>
      <c r="D173" s="7" t="s">
        <v>420</v>
      </c>
      <c r="E173" s="7" t="s">
        <v>16</v>
      </c>
      <c r="F173" s="7">
        <v>220</v>
      </c>
      <c r="G173" s="31"/>
      <c r="H173" s="8">
        <f>H174</f>
        <v>0</v>
      </c>
      <c r="I173" s="8">
        <f>I174</f>
        <v>0</v>
      </c>
      <c r="J173" s="8">
        <f>J174</f>
        <v>0</v>
      </c>
      <c r="K173" s="8">
        <v>0</v>
      </c>
      <c r="L173" s="8">
        <v>0</v>
      </c>
      <c r="M173" s="8">
        <f>M174</f>
        <v>0</v>
      </c>
      <c r="N173" s="8">
        <f t="shared" si="42"/>
        <v>0</v>
      </c>
      <c r="O173" s="8">
        <v>0</v>
      </c>
    </row>
    <row r="174" spans="1:15" s="84" customFormat="1" ht="21.75" customHeight="1" hidden="1">
      <c r="A174" s="5" t="s">
        <v>17</v>
      </c>
      <c r="B174" s="6">
        <v>951</v>
      </c>
      <c r="C174" s="6" t="s">
        <v>57</v>
      </c>
      <c r="D174" s="7" t="s">
        <v>420</v>
      </c>
      <c r="E174" s="7" t="s">
        <v>16</v>
      </c>
      <c r="F174" s="7">
        <v>226</v>
      </c>
      <c r="G174" s="31" t="s">
        <v>378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2"/>
        <v>0</v>
      </c>
      <c r="O174" s="8">
        <v>0</v>
      </c>
    </row>
    <row r="175" spans="1:254" s="68" customFormat="1" ht="35.25" customHeight="1">
      <c r="A175" s="1" t="s">
        <v>70</v>
      </c>
      <c r="B175" s="2">
        <v>951</v>
      </c>
      <c r="C175" s="2" t="s">
        <v>69</v>
      </c>
      <c r="D175" s="3" t="s">
        <v>152</v>
      </c>
      <c r="E175" s="3" t="s">
        <v>1</v>
      </c>
      <c r="F175" s="3" t="s">
        <v>1</v>
      </c>
      <c r="G175" s="3" t="s">
        <v>1</v>
      </c>
      <c r="H175" s="4">
        <f aca="true" t="shared" si="56" ref="H175:M175">H176</f>
        <v>219600</v>
      </c>
      <c r="I175" s="4">
        <f t="shared" si="56"/>
        <v>149935.62</v>
      </c>
      <c r="J175" s="4">
        <f t="shared" si="56"/>
        <v>149935.62</v>
      </c>
      <c r="K175" s="4">
        <f t="shared" si="56"/>
        <v>0</v>
      </c>
      <c r="L175" s="4">
        <f t="shared" si="56"/>
        <v>0</v>
      </c>
      <c r="M175" s="4">
        <f t="shared" si="56"/>
        <v>149935.62</v>
      </c>
      <c r="N175" s="4">
        <f t="shared" si="42"/>
        <v>69664.38</v>
      </c>
      <c r="O175" s="4">
        <v>0</v>
      </c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</row>
    <row r="176" spans="1:15" s="84" customFormat="1" ht="20.25" customHeight="1">
      <c r="A176" s="5" t="s">
        <v>14</v>
      </c>
      <c r="B176" s="6">
        <v>951</v>
      </c>
      <c r="C176" s="6" t="s">
        <v>69</v>
      </c>
      <c r="D176" s="7" t="s">
        <v>152</v>
      </c>
      <c r="E176" s="7" t="s">
        <v>16</v>
      </c>
      <c r="F176" s="7" t="s">
        <v>15</v>
      </c>
      <c r="G176" s="7" t="s">
        <v>1</v>
      </c>
      <c r="H176" s="8">
        <f>H177+H178</f>
        <v>219600</v>
      </c>
      <c r="I176" s="8">
        <f>I177+I178</f>
        <v>149935.62</v>
      </c>
      <c r="J176" s="8">
        <f>J177+J178</f>
        <v>149935.62</v>
      </c>
      <c r="K176" s="8">
        <f>K177</f>
        <v>0</v>
      </c>
      <c r="L176" s="8">
        <f>L177</f>
        <v>0</v>
      </c>
      <c r="M176" s="8">
        <f>M177+M178</f>
        <v>149935.62</v>
      </c>
      <c r="N176" s="8">
        <f t="shared" si="42"/>
        <v>69664.38</v>
      </c>
      <c r="O176" s="8">
        <v>0</v>
      </c>
    </row>
    <row r="177" spans="1:15" s="84" customFormat="1" ht="20.25" customHeight="1">
      <c r="A177" s="5" t="s">
        <v>24</v>
      </c>
      <c r="B177" s="6">
        <v>951</v>
      </c>
      <c r="C177" s="6" t="s">
        <v>69</v>
      </c>
      <c r="D177" s="7" t="s">
        <v>152</v>
      </c>
      <c r="E177" s="7" t="s">
        <v>16</v>
      </c>
      <c r="F177" s="7" t="s">
        <v>25</v>
      </c>
      <c r="G177" s="31" t="s">
        <v>472</v>
      </c>
      <c r="H177" s="92">
        <v>219600</v>
      </c>
      <c r="I177" s="8">
        <v>149935.62</v>
      </c>
      <c r="J177" s="8">
        <v>149935.62</v>
      </c>
      <c r="K177" s="8">
        <v>0</v>
      </c>
      <c r="L177" s="8">
        <v>0</v>
      </c>
      <c r="M177" s="8">
        <v>149935.62</v>
      </c>
      <c r="N177" s="8">
        <f t="shared" si="42"/>
        <v>69664.38</v>
      </c>
      <c r="O177" s="8">
        <v>0</v>
      </c>
    </row>
    <row r="178" spans="1:15" s="84" customFormat="1" ht="20.25" customHeight="1" hidden="1">
      <c r="A178" s="5" t="s">
        <v>26</v>
      </c>
      <c r="B178" s="6">
        <v>951</v>
      </c>
      <c r="C178" s="6" t="s">
        <v>69</v>
      </c>
      <c r="D178" s="7" t="s">
        <v>152</v>
      </c>
      <c r="E178" s="7" t="s">
        <v>16</v>
      </c>
      <c r="F178" s="6">
        <v>225</v>
      </c>
      <c r="G178" s="31" t="s">
        <v>114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2"/>
        <v>0</v>
      </c>
      <c r="O178" s="8">
        <v>0</v>
      </c>
    </row>
    <row r="179" spans="1:254" s="68" customFormat="1" ht="45.75" customHeight="1">
      <c r="A179" s="1" t="s">
        <v>365</v>
      </c>
      <c r="B179" s="2">
        <v>951</v>
      </c>
      <c r="C179" s="2" t="s">
        <v>69</v>
      </c>
      <c r="D179" s="3" t="s">
        <v>153</v>
      </c>
      <c r="E179" s="3" t="s">
        <v>1</v>
      </c>
      <c r="F179" s="3" t="s">
        <v>1</v>
      </c>
      <c r="G179" s="3" t="s">
        <v>1</v>
      </c>
      <c r="H179" s="4">
        <f aca="true" t="shared" si="57" ref="H179:M180">H180</f>
        <v>282900</v>
      </c>
      <c r="I179" s="4">
        <f t="shared" si="57"/>
        <v>246900</v>
      </c>
      <c r="J179" s="4">
        <f t="shared" si="57"/>
        <v>246900</v>
      </c>
      <c r="K179" s="4">
        <f t="shared" si="57"/>
        <v>0</v>
      </c>
      <c r="L179" s="4">
        <f t="shared" si="57"/>
        <v>0</v>
      </c>
      <c r="M179" s="4">
        <f t="shared" si="57"/>
        <v>246900</v>
      </c>
      <c r="N179" s="4">
        <f t="shared" si="42"/>
        <v>36000</v>
      </c>
      <c r="O179" s="4">
        <v>0</v>
      </c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  <c r="IL179" s="85"/>
      <c r="IM179" s="85"/>
      <c r="IN179" s="85"/>
      <c r="IO179" s="85"/>
      <c r="IP179" s="85"/>
      <c r="IQ179" s="85"/>
      <c r="IR179" s="85"/>
      <c r="IS179" s="85"/>
      <c r="IT179" s="85"/>
    </row>
    <row r="180" spans="1:15" s="84" customFormat="1" ht="21" customHeight="1">
      <c r="A180" s="5" t="s">
        <v>14</v>
      </c>
      <c r="B180" s="6">
        <v>951</v>
      </c>
      <c r="C180" s="6" t="s">
        <v>69</v>
      </c>
      <c r="D180" s="7" t="s">
        <v>153</v>
      </c>
      <c r="E180" s="7" t="s">
        <v>16</v>
      </c>
      <c r="F180" s="7">
        <v>220</v>
      </c>
      <c r="G180" s="7" t="s">
        <v>1</v>
      </c>
      <c r="H180" s="8">
        <f>H181+H182</f>
        <v>282900</v>
      </c>
      <c r="I180" s="8">
        <f>I181+I182</f>
        <v>246900</v>
      </c>
      <c r="J180" s="8">
        <f>J181+J182</f>
        <v>246900</v>
      </c>
      <c r="K180" s="8">
        <f t="shared" si="57"/>
        <v>0</v>
      </c>
      <c r="L180" s="8">
        <f t="shared" si="57"/>
        <v>0</v>
      </c>
      <c r="M180" s="8">
        <f>M181+M182</f>
        <v>246900</v>
      </c>
      <c r="N180" s="8">
        <f t="shared" si="42"/>
        <v>36000</v>
      </c>
      <c r="O180" s="8">
        <v>0</v>
      </c>
    </row>
    <row r="181" spans="1:15" s="84" customFormat="1" ht="22.5" customHeight="1" hidden="1">
      <c r="A181" s="5" t="s">
        <v>26</v>
      </c>
      <c r="B181" s="6">
        <v>951</v>
      </c>
      <c r="C181" s="6" t="s">
        <v>69</v>
      </c>
      <c r="D181" s="7" t="s">
        <v>153</v>
      </c>
      <c r="E181" s="7" t="s">
        <v>16</v>
      </c>
      <c r="F181" s="7">
        <v>225</v>
      </c>
      <c r="G181" s="31" t="s">
        <v>114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2"/>
        <v>0</v>
      </c>
      <c r="O181" s="8">
        <v>0</v>
      </c>
    </row>
    <row r="182" spans="1:15" s="84" customFormat="1" ht="22.5" customHeight="1">
      <c r="A182" s="5" t="s">
        <v>26</v>
      </c>
      <c r="B182" s="6">
        <v>951</v>
      </c>
      <c r="C182" s="6" t="s">
        <v>69</v>
      </c>
      <c r="D182" s="7" t="s">
        <v>153</v>
      </c>
      <c r="E182" s="7" t="s">
        <v>16</v>
      </c>
      <c r="F182" s="7">
        <v>225</v>
      </c>
      <c r="G182" s="31" t="s">
        <v>472</v>
      </c>
      <c r="H182" s="92">
        <v>282900</v>
      </c>
      <c r="I182" s="8">
        <v>246900</v>
      </c>
      <c r="J182" s="8">
        <v>246900</v>
      </c>
      <c r="K182" s="8">
        <v>0</v>
      </c>
      <c r="L182" s="8">
        <v>0</v>
      </c>
      <c r="M182" s="8">
        <v>246900</v>
      </c>
      <c r="N182" s="8">
        <f t="shared" si="42"/>
        <v>36000</v>
      </c>
      <c r="O182" s="8">
        <v>0</v>
      </c>
    </row>
    <row r="183" spans="1:254" s="68" customFormat="1" ht="33" customHeight="1">
      <c r="A183" s="1" t="s">
        <v>399</v>
      </c>
      <c r="B183" s="2">
        <v>951</v>
      </c>
      <c r="C183" s="2" t="s">
        <v>69</v>
      </c>
      <c r="D183" s="3" t="s">
        <v>398</v>
      </c>
      <c r="E183" s="3" t="s">
        <v>1</v>
      </c>
      <c r="F183" s="3" t="s">
        <v>1</v>
      </c>
      <c r="G183" s="3" t="s">
        <v>1</v>
      </c>
      <c r="H183" s="4">
        <f aca="true" t="shared" si="58" ref="H183:M183">H184</f>
        <v>15000</v>
      </c>
      <c r="I183" s="4">
        <f t="shared" si="58"/>
        <v>8000</v>
      </c>
      <c r="J183" s="4">
        <f t="shared" si="58"/>
        <v>8000</v>
      </c>
      <c r="K183" s="4">
        <f t="shared" si="58"/>
        <v>0</v>
      </c>
      <c r="L183" s="4">
        <f t="shared" si="58"/>
        <v>0</v>
      </c>
      <c r="M183" s="4">
        <f t="shared" si="58"/>
        <v>8000</v>
      </c>
      <c r="N183" s="4">
        <f t="shared" si="42"/>
        <v>7000</v>
      </c>
      <c r="O183" s="4">
        <v>0</v>
      </c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</row>
    <row r="184" spans="1:15" s="84" customFormat="1" ht="21" customHeight="1">
      <c r="A184" s="5" t="s">
        <v>14</v>
      </c>
      <c r="B184" s="6">
        <v>951</v>
      </c>
      <c r="C184" s="6" t="s">
        <v>69</v>
      </c>
      <c r="D184" s="7" t="s">
        <v>398</v>
      </c>
      <c r="E184" s="7" t="s">
        <v>16</v>
      </c>
      <c r="F184" s="7">
        <v>220</v>
      </c>
      <c r="G184" s="7" t="s">
        <v>1</v>
      </c>
      <c r="H184" s="8">
        <f>H185+H186</f>
        <v>15000</v>
      </c>
      <c r="I184" s="8">
        <f>I185+I186</f>
        <v>8000</v>
      </c>
      <c r="J184" s="8">
        <f>J185+J186</f>
        <v>8000</v>
      </c>
      <c r="K184" s="8">
        <f>K186</f>
        <v>0</v>
      </c>
      <c r="L184" s="8">
        <f>L186</f>
        <v>0</v>
      </c>
      <c r="M184" s="8">
        <f>M185+M186</f>
        <v>8000</v>
      </c>
      <c r="N184" s="8">
        <f t="shared" si="42"/>
        <v>7000</v>
      </c>
      <c r="O184" s="8">
        <v>0</v>
      </c>
    </row>
    <row r="185" spans="1:15" s="84" customFormat="1" ht="22.5" customHeight="1">
      <c r="A185" s="5" t="s">
        <v>26</v>
      </c>
      <c r="B185" s="6">
        <v>951</v>
      </c>
      <c r="C185" s="6" t="s">
        <v>69</v>
      </c>
      <c r="D185" s="7" t="s">
        <v>398</v>
      </c>
      <c r="E185" s="7" t="s">
        <v>16</v>
      </c>
      <c r="F185" s="7">
        <v>225</v>
      </c>
      <c r="G185" s="31" t="s">
        <v>472</v>
      </c>
      <c r="H185" s="8">
        <v>15000</v>
      </c>
      <c r="I185" s="8">
        <v>8000</v>
      </c>
      <c r="J185" s="8">
        <v>8000</v>
      </c>
      <c r="K185" s="8">
        <v>0</v>
      </c>
      <c r="L185" s="8">
        <v>0</v>
      </c>
      <c r="M185" s="8">
        <v>8000</v>
      </c>
      <c r="N185" s="8">
        <f t="shared" si="42"/>
        <v>7000</v>
      </c>
      <c r="O185" s="8">
        <v>0</v>
      </c>
    </row>
    <row r="186" spans="1:15" s="84" customFormat="1" ht="22.5" customHeight="1" hidden="1">
      <c r="A186" s="5" t="s">
        <v>17</v>
      </c>
      <c r="B186" s="6">
        <v>951</v>
      </c>
      <c r="C186" s="6" t="s">
        <v>69</v>
      </c>
      <c r="D186" s="7" t="s">
        <v>398</v>
      </c>
      <c r="E186" s="7" t="s">
        <v>16</v>
      </c>
      <c r="F186" s="7">
        <v>226</v>
      </c>
      <c r="G186" s="31" t="s">
        <v>114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2"/>
        <v>0</v>
      </c>
      <c r="O186" s="8">
        <v>0</v>
      </c>
    </row>
    <row r="187" spans="1:254" s="68" customFormat="1" ht="24.75" customHeight="1" hidden="1">
      <c r="A187" s="1" t="s">
        <v>364</v>
      </c>
      <c r="B187" s="2">
        <v>951</v>
      </c>
      <c r="C187" s="2" t="s">
        <v>69</v>
      </c>
      <c r="D187" s="3" t="s">
        <v>363</v>
      </c>
      <c r="E187" s="7"/>
      <c r="F187" s="7"/>
      <c r="G187" s="7"/>
      <c r="H187" s="4">
        <f aca="true" t="shared" si="59" ref="H187:M187">H188+H192+H190</f>
        <v>0</v>
      </c>
      <c r="I187" s="4">
        <f t="shared" si="59"/>
        <v>0</v>
      </c>
      <c r="J187" s="4">
        <f>J188+J192+J190</f>
        <v>0</v>
      </c>
      <c r="K187" s="4">
        <f t="shared" si="59"/>
        <v>0</v>
      </c>
      <c r="L187" s="4">
        <f t="shared" si="59"/>
        <v>0</v>
      </c>
      <c r="M187" s="4">
        <f t="shared" si="59"/>
        <v>0</v>
      </c>
      <c r="N187" s="8">
        <f t="shared" si="42"/>
        <v>0</v>
      </c>
      <c r="O187" s="8">
        <v>0</v>
      </c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  <c r="FS187" s="85"/>
      <c r="FT187" s="85"/>
      <c r="FU187" s="85"/>
      <c r="FV187" s="85"/>
      <c r="FW187" s="85"/>
      <c r="FX187" s="85"/>
      <c r="FY187" s="85"/>
      <c r="FZ187" s="85"/>
      <c r="GA187" s="85"/>
      <c r="GB187" s="85"/>
      <c r="GC187" s="85"/>
      <c r="GD187" s="85"/>
      <c r="GE187" s="85"/>
      <c r="GF187" s="85"/>
      <c r="GG187" s="85"/>
      <c r="GH187" s="85"/>
      <c r="GI187" s="85"/>
      <c r="GJ187" s="85"/>
      <c r="GK187" s="85"/>
      <c r="GL187" s="85"/>
      <c r="GM187" s="85"/>
      <c r="GN187" s="85"/>
      <c r="GO187" s="85"/>
      <c r="GP187" s="85"/>
      <c r="GQ187" s="85"/>
      <c r="GR187" s="85"/>
      <c r="GS187" s="85"/>
      <c r="GT187" s="85"/>
      <c r="GU187" s="85"/>
      <c r="GV187" s="85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85"/>
      <c r="IH187" s="85"/>
      <c r="II187" s="85"/>
      <c r="IJ187" s="85"/>
      <c r="IK187" s="85"/>
      <c r="IL187" s="85"/>
      <c r="IM187" s="85"/>
      <c r="IN187" s="85"/>
      <c r="IO187" s="85"/>
      <c r="IP187" s="85"/>
      <c r="IQ187" s="85"/>
      <c r="IR187" s="85"/>
      <c r="IS187" s="85"/>
      <c r="IT187" s="85"/>
    </row>
    <row r="188" spans="1:15" s="84" customFormat="1" ht="20.25" customHeight="1" hidden="1">
      <c r="A188" s="5" t="s">
        <v>14</v>
      </c>
      <c r="B188" s="6">
        <v>951</v>
      </c>
      <c r="C188" s="6" t="s">
        <v>69</v>
      </c>
      <c r="D188" s="7" t="s">
        <v>363</v>
      </c>
      <c r="E188" s="7" t="s">
        <v>16</v>
      </c>
      <c r="F188" s="7" t="s">
        <v>15</v>
      </c>
      <c r="G188" s="7" t="s">
        <v>1</v>
      </c>
      <c r="H188" s="8">
        <f aca="true" t="shared" si="60" ref="H188:M188">H189</f>
        <v>0</v>
      </c>
      <c r="I188" s="8">
        <f t="shared" si="60"/>
        <v>0</v>
      </c>
      <c r="J188" s="8">
        <f t="shared" si="60"/>
        <v>0</v>
      </c>
      <c r="K188" s="8">
        <f t="shared" si="60"/>
        <v>0</v>
      </c>
      <c r="L188" s="8">
        <f t="shared" si="60"/>
        <v>0</v>
      </c>
      <c r="M188" s="8">
        <f t="shared" si="60"/>
        <v>0</v>
      </c>
      <c r="N188" s="8">
        <f t="shared" si="42"/>
        <v>0</v>
      </c>
      <c r="O188" s="8">
        <v>0</v>
      </c>
    </row>
    <row r="189" spans="1:15" s="84" customFormat="1" ht="19.5" customHeight="1" hidden="1">
      <c r="A189" s="5" t="s">
        <v>26</v>
      </c>
      <c r="B189" s="6">
        <v>951</v>
      </c>
      <c r="C189" s="6" t="s">
        <v>69</v>
      </c>
      <c r="D189" s="7" t="s">
        <v>363</v>
      </c>
      <c r="E189" s="7" t="s">
        <v>16</v>
      </c>
      <c r="F189" s="7" t="s">
        <v>27</v>
      </c>
      <c r="G189" s="7" t="s">
        <v>8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2"/>
        <v>0</v>
      </c>
      <c r="O189" s="8">
        <v>0</v>
      </c>
    </row>
    <row r="190" spans="1:15" s="84" customFormat="1" ht="19.5" customHeight="1" hidden="1">
      <c r="A190" s="5"/>
      <c r="B190" s="6">
        <v>951</v>
      </c>
      <c r="C190" s="6" t="s">
        <v>69</v>
      </c>
      <c r="D190" s="7" t="s">
        <v>153</v>
      </c>
      <c r="E190" s="7" t="s">
        <v>16</v>
      </c>
      <c r="F190" s="7">
        <v>310</v>
      </c>
      <c r="G190" s="7" t="s">
        <v>1</v>
      </c>
      <c r="H190" s="8">
        <f aca="true" t="shared" si="61" ref="H190:M190">H191</f>
        <v>0</v>
      </c>
      <c r="I190" s="8">
        <f t="shared" si="61"/>
        <v>0</v>
      </c>
      <c r="J190" s="8">
        <f t="shared" si="61"/>
        <v>0</v>
      </c>
      <c r="K190" s="8">
        <f t="shared" si="61"/>
        <v>0</v>
      </c>
      <c r="L190" s="8">
        <f t="shared" si="61"/>
        <v>0</v>
      </c>
      <c r="M190" s="8">
        <f t="shared" si="61"/>
        <v>0</v>
      </c>
      <c r="N190" s="8">
        <f t="shared" si="42"/>
        <v>0</v>
      </c>
      <c r="O190" s="8">
        <v>0</v>
      </c>
    </row>
    <row r="191" spans="1:15" s="84" customFormat="1" ht="19.5" customHeight="1" hidden="1">
      <c r="A191" s="5"/>
      <c r="B191" s="6">
        <v>951</v>
      </c>
      <c r="C191" s="6" t="s">
        <v>69</v>
      </c>
      <c r="D191" s="7" t="s">
        <v>153</v>
      </c>
      <c r="E191" s="7" t="s">
        <v>16</v>
      </c>
      <c r="F191" s="7">
        <v>310</v>
      </c>
      <c r="G191" s="7" t="s">
        <v>8</v>
      </c>
      <c r="H191" s="8">
        <v>0</v>
      </c>
      <c r="I191" s="8">
        <v>0</v>
      </c>
      <c r="J191" s="8">
        <v>0</v>
      </c>
      <c r="K191" s="8"/>
      <c r="L191" s="8"/>
      <c r="M191" s="8">
        <v>0</v>
      </c>
      <c r="N191" s="8">
        <f t="shared" si="42"/>
        <v>0</v>
      </c>
      <c r="O191" s="8">
        <v>0</v>
      </c>
    </row>
    <row r="192" spans="1:15" s="84" customFormat="1" ht="20.25" customHeight="1" hidden="1">
      <c r="A192" s="5" t="s">
        <v>19</v>
      </c>
      <c r="B192" s="6">
        <v>951</v>
      </c>
      <c r="C192" s="6" t="s">
        <v>69</v>
      </c>
      <c r="D192" s="7" t="s">
        <v>363</v>
      </c>
      <c r="E192" s="7" t="s">
        <v>16</v>
      </c>
      <c r="F192" s="7" t="s">
        <v>20</v>
      </c>
      <c r="G192" s="7" t="s">
        <v>1</v>
      </c>
      <c r="H192" s="8">
        <f aca="true" t="shared" si="62" ref="H192:M192">H193</f>
        <v>0</v>
      </c>
      <c r="I192" s="8">
        <f t="shared" si="62"/>
        <v>0</v>
      </c>
      <c r="J192" s="8">
        <f t="shared" si="62"/>
        <v>0</v>
      </c>
      <c r="K192" s="8">
        <f t="shared" si="62"/>
        <v>0</v>
      </c>
      <c r="L192" s="8">
        <f t="shared" si="62"/>
        <v>0</v>
      </c>
      <c r="M192" s="8">
        <f t="shared" si="62"/>
        <v>0</v>
      </c>
      <c r="N192" s="8">
        <f t="shared" si="42"/>
        <v>0</v>
      </c>
      <c r="O192" s="8">
        <v>0</v>
      </c>
    </row>
    <row r="193" spans="1:15" s="84" customFormat="1" ht="18.75" customHeight="1" hidden="1">
      <c r="A193" s="5" t="s">
        <v>19</v>
      </c>
      <c r="B193" s="6">
        <v>951</v>
      </c>
      <c r="C193" s="6" t="s">
        <v>69</v>
      </c>
      <c r="D193" s="7" t="s">
        <v>363</v>
      </c>
      <c r="E193" s="7" t="s">
        <v>16</v>
      </c>
      <c r="F193" s="7" t="s">
        <v>20</v>
      </c>
      <c r="G193" s="7" t="s">
        <v>8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2"/>
        <v>0</v>
      </c>
      <c r="O193" s="8">
        <v>0</v>
      </c>
    </row>
    <row r="194" spans="1:254" s="68" customFormat="1" ht="42" customHeight="1" hidden="1">
      <c r="A194" s="1" t="s">
        <v>72</v>
      </c>
      <c r="B194" s="2">
        <v>951</v>
      </c>
      <c r="C194" s="2" t="s">
        <v>69</v>
      </c>
      <c r="D194" s="3" t="s">
        <v>73</v>
      </c>
      <c r="E194" s="3" t="s">
        <v>1</v>
      </c>
      <c r="F194" s="3" t="s">
        <v>1</v>
      </c>
      <c r="G194" s="3" t="s">
        <v>1</v>
      </c>
      <c r="H194" s="4">
        <f aca="true" t="shared" si="63" ref="H194:M194">H195</f>
        <v>0</v>
      </c>
      <c r="I194" s="4">
        <f t="shared" si="63"/>
        <v>0</v>
      </c>
      <c r="J194" s="4">
        <f t="shared" si="63"/>
        <v>0</v>
      </c>
      <c r="K194" s="4">
        <f t="shared" si="63"/>
        <v>0</v>
      </c>
      <c r="L194" s="4">
        <f t="shared" si="63"/>
        <v>0</v>
      </c>
      <c r="M194" s="4">
        <f t="shared" si="63"/>
        <v>0</v>
      </c>
      <c r="N194" s="8">
        <f t="shared" si="42"/>
        <v>0</v>
      </c>
      <c r="O194" s="8">
        <v>0</v>
      </c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  <c r="FS194" s="85"/>
      <c r="FT194" s="85"/>
      <c r="FU194" s="85"/>
      <c r="FV194" s="85"/>
      <c r="FW194" s="85"/>
      <c r="FX194" s="85"/>
      <c r="FY194" s="85"/>
      <c r="FZ194" s="85"/>
      <c r="GA194" s="85"/>
      <c r="GB194" s="85"/>
      <c r="GC194" s="85"/>
      <c r="GD194" s="85"/>
      <c r="GE194" s="85"/>
      <c r="GF194" s="85"/>
      <c r="GG194" s="85"/>
      <c r="GH194" s="85"/>
      <c r="GI194" s="85"/>
      <c r="GJ194" s="85"/>
      <c r="GK194" s="85"/>
      <c r="GL194" s="85"/>
      <c r="GM194" s="85"/>
      <c r="GN194" s="85"/>
      <c r="GO194" s="85"/>
      <c r="GP194" s="85"/>
      <c r="GQ194" s="85"/>
      <c r="GR194" s="85"/>
      <c r="GS194" s="85"/>
      <c r="GT194" s="85"/>
      <c r="GU194" s="85"/>
      <c r="GV194" s="85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85"/>
      <c r="IH194" s="85"/>
      <c r="II194" s="85"/>
      <c r="IJ194" s="85"/>
      <c r="IK194" s="85"/>
      <c r="IL194" s="85"/>
      <c r="IM194" s="85"/>
      <c r="IN194" s="85"/>
      <c r="IO194" s="85"/>
      <c r="IP194" s="85"/>
      <c r="IQ194" s="85"/>
      <c r="IR194" s="85"/>
      <c r="IS194" s="85"/>
      <c r="IT194" s="85"/>
    </row>
    <row r="195" spans="1:15" s="84" customFormat="1" ht="19.5" customHeight="1" hidden="1">
      <c r="A195" s="5" t="s">
        <v>14</v>
      </c>
      <c r="B195" s="6">
        <v>951</v>
      </c>
      <c r="C195" s="6" t="s">
        <v>69</v>
      </c>
      <c r="D195" s="7" t="s">
        <v>73</v>
      </c>
      <c r="E195" s="7" t="s">
        <v>16</v>
      </c>
      <c r="F195" s="7" t="s">
        <v>15</v>
      </c>
      <c r="G195" s="7" t="s">
        <v>1</v>
      </c>
      <c r="H195" s="8">
        <f aca="true" t="shared" si="64" ref="H195:M195">H197+H196</f>
        <v>0</v>
      </c>
      <c r="I195" s="8">
        <f t="shared" si="64"/>
        <v>0</v>
      </c>
      <c r="J195" s="8">
        <f>J197+J196</f>
        <v>0</v>
      </c>
      <c r="K195" s="8">
        <f t="shared" si="64"/>
        <v>0</v>
      </c>
      <c r="L195" s="8">
        <f t="shared" si="64"/>
        <v>0</v>
      </c>
      <c r="M195" s="8">
        <f t="shared" si="64"/>
        <v>0</v>
      </c>
      <c r="N195" s="8">
        <f t="shared" si="42"/>
        <v>0</v>
      </c>
      <c r="O195" s="8">
        <v>0</v>
      </c>
    </row>
    <row r="196" spans="1:15" s="84" customFormat="1" ht="22.5" customHeight="1" hidden="1">
      <c r="A196" s="5" t="s">
        <v>26</v>
      </c>
      <c r="B196" s="6">
        <v>951</v>
      </c>
      <c r="C196" s="6" t="s">
        <v>69</v>
      </c>
      <c r="D196" s="7" t="s">
        <v>73</v>
      </c>
      <c r="E196" s="7" t="s">
        <v>16</v>
      </c>
      <c r="F196" s="7" t="s">
        <v>27</v>
      </c>
      <c r="G196" s="7" t="s">
        <v>71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2"/>
        <v>0</v>
      </c>
      <c r="O196" s="8">
        <v>0</v>
      </c>
    </row>
    <row r="197" spans="1:15" s="84" customFormat="1" ht="22.5" customHeight="1" hidden="1">
      <c r="A197" s="5" t="s">
        <v>26</v>
      </c>
      <c r="B197" s="6">
        <v>951</v>
      </c>
      <c r="C197" s="6" t="s">
        <v>69</v>
      </c>
      <c r="D197" s="7" t="s">
        <v>73</v>
      </c>
      <c r="E197" s="7" t="s">
        <v>16</v>
      </c>
      <c r="F197" s="7">
        <v>226</v>
      </c>
      <c r="G197" s="7">
        <v>32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2"/>
        <v>0</v>
      </c>
      <c r="O197" s="8">
        <v>0</v>
      </c>
    </row>
    <row r="198" spans="1:254" s="68" customFormat="1" ht="30.75" customHeight="1" hidden="1">
      <c r="A198" s="1" t="s">
        <v>74</v>
      </c>
      <c r="B198" s="2">
        <v>951</v>
      </c>
      <c r="C198" s="2" t="s">
        <v>69</v>
      </c>
      <c r="D198" s="3" t="s">
        <v>75</v>
      </c>
      <c r="E198" s="3" t="s">
        <v>1</v>
      </c>
      <c r="F198" s="3" t="s">
        <v>1</v>
      </c>
      <c r="G198" s="3" t="s">
        <v>1</v>
      </c>
      <c r="H198" s="4">
        <f aca="true" t="shared" si="65" ref="H198:M199">H199</f>
        <v>0</v>
      </c>
      <c r="I198" s="4">
        <f t="shared" si="65"/>
        <v>0</v>
      </c>
      <c r="J198" s="4">
        <f t="shared" si="65"/>
        <v>0</v>
      </c>
      <c r="K198" s="4">
        <f t="shared" si="65"/>
        <v>0</v>
      </c>
      <c r="L198" s="4">
        <f t="shared" si="65"/>
        <v>0</v>
      </c>
      <c r="M198" s="4">
        <f t="shared" si="65"/>
        <v>0</v>
      </c>
      <c r="N198" s="8">
        <f t="shared" si="42"/>
        <v>0</v>
      </c>
      <c r="O198" s="8">
        <v>0</v>
      </c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  <c r="FS198" s="85"/>
      <c r="FT198" s="85"/>
      <c r="FU198" s="85"/>
      <c r="FV198" s="85"/>
      <c r="FW198" s="85"/>
      <c r="FX198" s="85"/>
      <c r="FY198" s="85"/>
      <c r="FZ198" s="85"/>
      <c r="GA198" s="85"/>
      <c r="GB198" s="85"/>
      <c r="GC198" s="85"/>
      <c r="GD198" s="85"/>
      <c r="GE198" s="85"/>
      <c r="GF198" s="85"/>
      <c r="GG198" s="85"/>
      <c r="GH198" s="85"/>
      <c r="GI198" s="85"/>
      <c r="GJ198" s="85"/>
      <c r="GK198" s="85"/>
      <c r="GL198" s="85"/>
      <c r="GM198" s="85"/>
      <c r="GN198" s="85"/>
      <c r="GO198" s="85"/>
      <c r="GP198" s="85"/>
      <c r="GQ198" s="85"/>
      <c r="GR198" s="85"/>
      <c r="GS198" s="85"/>
      <c r="GT198" s="85"/>
      <c r="GU198" s="85"/>
      <c r="GV198" s="85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85"/>
      <c r="IH198" s="85"/>
      <c r="II198" s="85"/>
      <c r="IJ198" s="85"/>
      <c r="IK198" s="85"/>
      <c r="IL198" s="85"/>
      <c r="IM198" s="85"/>
      <c r="IN198" s="85"/>
      <c r="IO198" s="85"/>
      <c r="IP198" s="85"/>
      <c r="IQ198" s="85"/>
      <c r="IR198" s="85"/>
      <c r="IS198" s="85"/>
      <c r="IT198" s="85"/>
    </row>
    <row r="199" spans="1:15" s="84" customFormat="1" ht="18.75" customHeight="1" hidden="1">
      <c r="A199" s="5" t="s">
        <v>14</v>
      </c>
      <c r="B199" s="6">
        <v>951</v>
      </c>
      <c r="C199" s="6" t="s">
        <v>69</v>
      </c>
      <c r="D199" s="7" t="s">
        <v>75</v>
      </c>
      <c r="E199" s="7" t="s">
        <v>16</v>
      </c>
      <c r="F199" s="7" t="s">
        <v>15</v>
      </c>
      <c r="G199" s="7" t="s">
        <v>1</v>
      </c>
      <c r="H199" s="8">
        <f t="shared" si="65"/>
        <v>0</v>
      </c>
      <c r="I199" s="8">
        <f t="shared" si="65"/>
        <v>0</v>
      </c>
      <c r="J199" s="8">
        <f t="shared" si="65"/>
        <v>0</v>
      </c>
      <c r="K199" s="8">
        <f t="shared" si="65"/>
        <v>0</v>
      </c>
      <c r="L199" s="8">
        <f t="shared" si="65"/>
        <v>0</v>
      </c>
      <c r="M199" s="8">
        <f t="shared" si="65"/>
        <v>0</v>
      </c>
      <c r="N199" s="8">
        <f aca="true" t="shared" si="66" ref="N199:N235">H199-J199</f>
        <v>0</v>
      </c>
      <c r="O199" s="8">
        <v>0</v>
      </c>
    </row>
    <row r="200" spans="1:15" s="84" customFormat="1" ht="17.25" customHeight="1" hidden="1">
      <c r="A200" s="5" t="s">
        <v>17</v>
      </c>
      <c r="B200" s="6">
        <v>951</v>
      </c>
      <c r="C200" s="6" t="s">
        <v>69</v>
      </c>
      <c r="D200" s="7" t="s">
        <v>75</v>
      </c>
      <c r="E200" s="7" t="s">
        <v>16</v>
      </c>
      <c r="F200" s="7" t="s">
        <v>18</v>
      </c>
      <c r="G200" s="7" t="s">
        <v>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66"/>
        <v>0</v>
      </c>
      <c r="O200" s="8">
        <v>0</v>
      </c>
    </row>
    <row r="201" spans="1:254" s="68" customFormat="1" ht="69" customHeight="1" hidden="1">
      <c r="A201" s="1" t="s">
        <v>76</v>
      </c>
      <c r="B201" s="2">
        <v>951</v>
      </c>
      <c r="C201" s="2" t="s">
        <v>78</v>
      </c>
      <c r="D201" s="3" t="s">
        <v>77</v>
      </c>
      <c r="E201" s="3" t="s">
        <v>1</v>
      </c>
      <c r="F201" s="3" t="s">
        <v>1</v>
      </c>
      <c r="G201" s="3" t="s">
        <v>1</v>
      </c>
      <c r="H201" s="4">
        <f>H202</f>
        <v>0</v>
      </c>
      <c r="I201" s="4">
        <v>0</v>
      </c>
      <c r="J201" s="4">
        <v>0</v>
      </c>
      <c r="K201" s="4">
        <f>K202</f>
        <v>0</v>
      </c>
      <c r="L201" s="4">
        <f>L202</f>
        <v>0</v>
      </c>
      <c r="M201" s="4">
        <v>0</v>
      </c>
      <c r="N201" s="8">
        <f t="shared" si="66"/>
        <v>0</v>
      </c>
      <c r="O201" s="8">
        <v>0</v>
      </c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  <c r="FS201" s="85"/>
      <c r="FT201" s="85"/>
      <c r="FU201" s="85"/>
      <c r="FV201" s="85"/>
      <c r="FW201" s="85"/>
      <c r="FX201" s="85"/>
      <c r="FY201" s="85"/>
      <c r="FZ201" s="85"/>
      <c r="GA201" s="85"/>
      <c r="GB201" s="85"/>
      <c r="GC201" s="85"/>
      <c r="GD201" s="85"/>
      <c r="GE201" s="85"/>
      <c r="GF201" s="85"/>
      <c r="GG201" s="85"/>
      <c r="GH201" s="85"/>
      <c r="GI201" s="85"/>
      <c r="GJ201" s="85"/>
      <c r="GK201" s="85"/>
      <c r="GL201" s="85"/>
      <c r="GM201" s="85"/>
      <c r="GN201" s="85"/>
      <c r="GO201" s="85"/>
      <c r="GP201" s="85"/>
      <c r="GQ201" s="85"/>
      <c r="GR201" s="85"/>
      <c r="GS201" s="85"/>
      <c r="GT201" s="85"/>
      <c r="GU201" s="85"/>
      <c r="GV201" s="85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85"/>
      <c r="IH201" s="85"/>
      <c r="II201" s="85"/>
      <c r="IJ201" s="85"/>
      <c r="IK201" s="85"/>
      <c r="IL201" s="85"/>
      <c r="IM201" s="85"/>
      <c r="IN201" s="85"/>
      <c r="IO201" s="85"/>
      <c r="IP201" s="85"/>
      <c r="IQ201" s="85"/>
      <c r="IR201" s="85"/>
      <c r="IS201" s="85"/>
      <c r="IT201" s="85"/>
    </row>
    <row r="202" spans="1:15" s="84" customFormat="1" ht="24.75" customHeight="1" hidden="1">
      <c r="A202" s="5" t="s">
        <v>58</v>
      </c>
      <c r="B202" s="6">
        <v>951</v>
      </c>
      <c r="C202" s="6" t="s">
        <v>78</v>
      </c>
      <c r="D202" s="7" t="s">
        <v>77</v>
      </c>
      <c r="E202" s="7" t="s">
        <v>79</v>
      </c>
      <c r="F202" s="7" t="s">
        <v>59</v>
      </c>
      <c r="G202" s="7" t="s">
        <v>1</v>
      </c>
      <c r="H202" s="8">
        <f>H203</f>
        <v>0</v>
      </c>
      <c r="I202" s="8">
        <f>I203</f>
        <v>0</v>
      </c>
      <c r="J202" s="8">
        <f>J203</f>
        <v>0</v>
      </c>
      <c r="K202" s="8">
        <f>K203</f>
        <v>0</v>
      </c>
      <c r="L202" s="8">
        <f>L203</f>
        <v>0</v>
      </c>
      <c r="M202" s="8">
        <f>M203</f>
        <v>0</v>
      </c>
      <c r="N202" s="8">
        <f t="shared" si="66"/>
        <v>0</v>
      </c>
      <c r="O202" s="8">
        <v>0</v>
      </c>
    </row>
    <row r="203" spans="1:15" s="84" customFormat="1" ht="35.25" customHeight="1" hidden="1">
      <c r="A203" s="5" t="s">
        <v>61</v>
      </c>
      <c r="B203" s="6">
        <v>951</v>
      </c>
      <c r="C203" s="6" t="s">
        <v>78</v>
      </c>
      <c r="D203" s="7" t="s">
        <v>77</v>
      </c>
      <c r="E203" s="7" t="s">
        <v>79</v>
      </c>
      <c r="F203" s="7" t="s">
        <v>62</v>
      </c>
      <c r="G203" s="7" t="s">
        <v>8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66"/>
        <v>0</v>
      </c>
      <c r="O203" s="8">
        <v>0</v>
      </c>
    </row>
    <row r="204" spans="1:254" s="68" customFormat="1" ht="76.5" customHeight="1">
      <c r="A204" s="1" t="s">
        <v>144</v>
      </c>
      <c r="B204" s="2">
        <v>951</v>
      </c>
      <c r="C204" s="2" t="s">
        <v>394</v>
      </c>
      <c r="D204" s="30" t="s">
        <v>145</v>
      </c>
      <c r="E204" s="3" t="s">
        <v>1</v>
      </c>
      <c r="F204" s="3" t="s">
        <v>1</v>
      </c>
      <c r="G204" s="3" t="s">
        <v>1</v>
      </c>
      <c r="H204" s="4">
        <f aca="true" t="shared" si="67" ref="H204:M205">H205</f>
        <v>10000</v>
      </c>
      <c r="I204" s="4">
        <f t="shared" si="67"/>
        <v>0</v>
      </c>
      <c r="J204" s="4">
        <f t="shared" si="67"/>
        <v>0</v>
      </c>
      <c r="K204" s="4">
        <f t="shared" si="67"/>
        <v>0</v>
      </c>
      <c r="L204" s="4">
        <f t="shared" si="67"/>
        <v>0</v>
      </c>
      <c r="M204" s="4">
        <f t="shared" si="67"/>
        <v>0</v>
      </c>
      <c r="N204" s="4">
        <f t="shared" si="66"/>
        <v>10000</v>
      </c>
      <c r="O204" s="4">
        <v>0</v>
      </c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  <c r="IS204" s="85"/>
      <c r="IT204" s="85"/>
    </row>
    <row r="205" spans="1:15" s="84" customFormat="1" ht="21" customHeight="1">
      <c r="A205" s="5" t="s">
        <v>14</v>
      </c>
      <c r="B205" s="6">
        <v>951</v>
      </c>
      <c r="C205" s="6" t="s">
        <v>394</v>
      </c>
      <c r="D205" s="31" t="s">
        <v>145</v>
      </c>
      <c r="E205" s="7" t="s">
        <v>16</v>
      </c>
      <c r="F205" s="7" t="s">
        <v>15</v>
      </c>
      <c r="G205" s="7" t="s">
        <v>1</v>
      </c>
      <c r="H205" s="8">
        <f t="shared" si="67"/>
        <v>10000</v>
      </c>
      <c r="I205" s="8">
        <f t="shared" si="67"/>
        <v>0</v>
      </c>
      <c r="J205" s="8">
        <f t="shared" si="67"/>
        <v>0</v>
      </c>
      <c r="K205" s="8">
        <f t="shared" si="67"/>
        <v>0</v>
      </c>
      <c r="L205" s="8">
        <f t="shared" si="67"/>
        <v>0</v>
      </c>
      <c r="M205" s="8">
        <f t="shared" si="67"/>
        <v>0</v>
      </c>
      <c r="N205" s="8">
        <f t="shared" si="66"/>
        <v>10000</v>
      </c>
      <c r="O205" s="8">
        <v>0</v>
      </c>
    </row>
    <row r="206" spans="1:15" s="84" customFormat="1" ht="18" customHeight="1">
      <c r="A206" s="5" t="s">
        <v>17</v>
      </c>
      <c r="B206" s="6">
        <v>951</v>
      </c>
      <c r="C206" s="6" t="s">
        <v>394</v>
      </c>
      <c r="D206" s="31" t="s">
        <v>145</v>
      </c>
      <c r="E206" s="7" t="s">
        <v>16</v>
      </c>
      <c r="F206" s="7" t="s">
        <v>18</v>
      </c>
      <c r="G206" s="7">
        <v>100</v>
      </c>
      <c r="H206" s="8">
        <v>10000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66"/>
        <v>10000</v>
      </c>
      <c r="O206" s="8">
        <v>0</v>
      </c>
    </row>
    <row r="207" spans="1:15" s="84" customFormat="1" ht="27.75" customHeight="1">
      <c r="A207" s="1" t="s">
        <v>80</v>
      </c>
      <c r="B207" s="2">
        <v>951</v>
      </c>
      <c r="C207" s="2" t="s">
        <v>78</v>
      </c>
      <c r="D207" s="3" t="s">
        <v>154</v>
      </c>
      <c r="E207" s="7" t="s">
        <v>1</v>
      </c>
      <c r="F207" s="7" t="s">
        <v>1</v>
      </c>
      <c r="G207" s="7" t="s">
        <v>1</v>
      </c>
      <c r="H207" s="4">
        <f>H208+H212+H210+H228</f>
        <v>3530700</v>
      </c>
      <c r="I207" s="4">
        <f>I208+I212+I210+I228</f>
        <v>1865800</v>
      </c>
      <c r="J207" s="4">
        <f>J208+J212+J210+J228</f>
        <v>1865800</v>
      </c>
      <c r="K207" s="4">
        <f>K208+K212</f>
        <v>0</v>
      </c>
      <c r="L207" s="4">
        <f>L208+L212</f>
        <v>0</v>
      </c>
      <c r="M207" s="4">
        <f>M208+M212+M210+M228</f>
        <v>1865800</v>
      </c>
      <c r="N207" s="4">
        <f t="shared" si="66"/>
        <v>1664900</v>
      </c>
      <c r="O207" s="4">
        <v>0</v>
      </c>
    </row>
    <row r="208" spans="1:15" s="84" customFormat="1" ht="24.75" customHeight="1">
      <c r="A208" s="5" t="s">
        <v>58</v>
      </c>
      <c r="B208" s="6">
        <v>951</v>
      </c>
      <c r="C208" s="6" t="s">
        <v>78</v>
      </c>
      <c r="D208" s="7" t="s">
        <v>154</v>
      </c>
      <c r="E208" s="7" t="s">
        <v>79</v>
      </c>
      <c r="F208" s="7" t="s">
        <v>59</v>
      </c>
      <c r="G208" s="7" t="s">
        <v>1</v>
      </c>
      <c r="H208" s="8">
        <f aca="true" t="shared" si="68" ref="H208:M208">H209</f>
        <v>3370700</v>
      </c>
      <c r="I208" s="8">
        <f t="shared" si="68"/>
        <v>1705800</v>
      </c>
      <c r="J208" s="8">
        <f t="shared" si="68"/>
        <v>1705800</v>
      </c>
      <c r="K208" s="8">
        <f t="shared" si="68"/>
        <v>0</v>
      </c>
      <c r="L208" s="8">
        <f t="shared" si="68"/>
        <v>0</v>
      </c>
      <c r="M208" s="8">
        <f t="shared" si="68"/>
        <v>1705800</v>
      </c>
      <c r="N208" s="8">
        <f t="shared" si="66"/>
        <v>1664900</v>
      </c>
      <c r="O208" s="8">
        <v>0</v>
      </c>
    </row>
    <row r="209" spans="1:15" s="84" customFormat="1" ht="30.75" customHeight="1">
      <c r="A209" s="5" t="s">
        <v>61</v>
      </c>
      <c r="B209" s="6">
        <v>951</v>
      </c>
      <c r="C209" s="6" t="s">
        <v>78</v>
      </c>
      <c r="D209" s="7" t="s">
        <v>154</v>
      </c>
      <c r="E209" s="7" t="s">
        <v>79</v>
      </c>
      <c r="F209" s="7" t="s">
        <v>62</v>
      </c>
      <c r="G209" s="7">
        <v>100</v>
      </c>
      <c r="H209" s="92">
        <v>3370700</v>
      </c>
      <c r="I209" s="8">
        <v>1705800</v>
      </c>
      <c r="J209" s="8">
        <v>1705800</v>
      </c>
      <c r="K209" s="8">
        <v>0</v>
      </c>
      <c r="L209" s="8">
        <v>0</v>
      </c>
      <c r="M209" s="8">
        <v>1705800</v>
      </c>
      <c r="N209" s="8">
        <f t="shared" si="66"/>
        <v>1664900</v>
      </c>
      <c r="O209" s="8">
        <v>0</v>
      </c>
    </row>
    <row r="210" spans="1:15" s="84" customFormat="1" ht="24.75" customHeight="1" hidden="1">
      <c r="A210" s="5" t="s">
        <v>58</v>
      </c>
      <c r="B210" s="6">
        <v>951</v>
      </c>
      <c r="C210" s="6" t="s">
        <v>78</v>
      </c>
      <c r="D210" s="7" t="s">
        <v>154</v>
      </c>
      <c r="E210" s="7">
        <v>612</v>
      </c>
      <c r="F210" s="7" t="s">
        <v>59</v>
      </c>
      <c r="G210" s="7" t="s">
        <v>1</v>
      </c>
      <c r="H210" s="8">
        <f aca="true" t="shared" si="69" ref="H210:M210">H211</f>
        <v>0</v>
      </c>
      <c r="I210" s="8">
        <f t="shared" si="69"/>
        <v>0</v>
      </c>
      <c r="J210" s="8">
        <f t="shared" si="69"/>
        <v>0</v>
      </c>
      <c r="K210" s="8">
        <f t="shared" si="69"/>
        <v>0</v>
      </c>
      <c r="L210" s="8">
        <f t="shared" si="69"/>
        <v>0</v>
      </c>
      <c r="M210" s="8">
        <f t="shared" si="69"/>
        <v>0</v>
      </c>
      <c r="N210" s="8">
        <f t="shared" si="66"/>
        <v>0</v>
      </c>
      <c r="O210" s="8">
        <v>0</v>
      </c>
    </row>
    <row r="211" spans="1:15" s="84" customFormat="1" ht="30" customHeight="1" hidden="1">
      <c r="A211" s="5" t="s">
        <v>61</v>
      </c>
      <c r="B211" s="6">
        <v>951</v>
      </c>
      <c r="C211" s="6" t="s">
        <v>78</v>
      </c>
      <c r="D211" s="7" t="s">
        <v>154</v>
      </c>
      <c r="E211" s="7">
        <v>612</v>
      </c>
      <c r="F211" s="7" t="s">
        <v>62</v>
      </c>
      <c r="G211" s="31" t="s">
        <v>114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 t="shared" si="66"/>
        <v>0</v>
      </c>
      <c r="O211" s="8">
        <v>0</v>
      </c>
    </row>
    <row r="212" spans="1:15" s="84" customFormat="1" ht="24.75" customHeight="1" hidden="1">
      <c r="A212" s="5" t="s">
        <v>58</v>
      </c>
      <c r="B212" s="6">
        <v>951</v>
      </c>
      <c r="C212" s="6" t="s">
        <v>78</v>
      </c>
      <c r="D212" s="7" t="s">
        <v>154</v>
      </c>
      <c r="E212" s="7">
        <v>612</v>
      </c>
      <c r="F212" s="7" t="s">
        <v>59</v>
      </c>
      <c r="G212" s="7" t="s">
        <v>1</v>
      </c>
      <c r="H212" s="8">
        <f aca="true" t="shared" si="70" ref="H212:M212">H213</f>
        <v>0</v>
      </c>
      <c r="I212" s="8">
        <f t="shared" si="70"/>
        <v>0</v>
      </c>
      <c r="J212" s="8">
        <f t="shared" si="70"/>
        <v>0</v>
      </c>
      <c r="K212" s="8">
        <f t="shared" si="70"/>
        <v>0</v>
      </c>
      <c r="L212" s="8">
        <f t="shared" si="70"/>
        <v>0</v>
      </c>
      <c r="M212" s="8">
        <f t="shared" si="70"/>
        <v>0</v>
      </c>
      <c r="N212" s="8">
        <f t="shared" si="66"/>
        <v>0</v>
      </c>
      <c r="O212" s="8">
        <v>0</v>
      </c>
    </row>
    <row r="213" spans="1:15" s="84" customFormat="1" ht="30" customHeight="1" hidden="1">
      <c r="A213" s="5" t="s">
        <v>61</v>
      </c>
      <c r="B213" s="6">
        <v>951</v>
      </c>
      <c r="C213" s="6" t="s">
        <v>78</v>
      </c>
      <c r="D213" s="7" t="s">
        <v>154</v>
      </c>
      <c r="E213" s="7">
        <v>612</v>
      </c>
      <c r="F213" s="7" t="s">
        <v>62</v>
      </c>
      <c r="G213" s="31" t="s">
        <v>378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 t="shared" si="66"/>
        <v>0</v>
      </c>
      <c r="O213" s="8">
        <v>0</v>
      </c>
    </row>
    <row r="214" spans="1:254" s="68" customFormat="1" ht="27.75" customHeight="1" hidden="1">
      <c r="A214" s="1" t="s">
        <v>81</v>
      </c>
      <c r="B214" s="2">
        <v>951</v>
      </c>
      <c r="C214" s="2" t="s">
        <v>78</v>
      </c>
      <c r="D214" s="3" t="s">
        <v>155</v>
      </c>
      <c r="E214" s="3" t="s">
        <v>1</v>
      </c>
      <c r="F214" s="3" t="s">
        <v>1</v>
      </c>
      <c r="G214" s="3" t="s">
        <v>1</v>
      </c>
      <c r="H214" s="4">
        <f aca="true" t="shared" si="71" ref="H214:M215">H215</f>
        <v>0</v>
      </c>
      <c r="I214" s="4">
        <f t="shared" si="71"/>
        <v>0</v>
      </c>
      <c r="J214" s="4">
        <f t="shared" si="71"/>
        <v>0</v>
      </c>
      <c r="K214" s="4">
        <f t="shared" si="71"/>
        <v>0</v>
      </c>
      <c r="L214" s="4">
        <f t="shared" si="71"/>
        <v>0</v>
      </c>
      <c r="M214" s="4">
        <f t="shared" si="71"/>
        <v>0</v>
      </c>
      <c r="N214" s="8">
        <f t="shared" si="66"/>
        <v>0</v>
      </c>
      <c r="O214" s="8">
        <v>0</v>
      </c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5"/>
      <c r="FA214" s="85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  <c r="FS214" s="85"/>
      <c r="FT214" s="85"/>
      <c r="FU214" s="85"/>
      <c r="FV214" s="85"/>
      <c r="FW214" s="85"/>
      <c r="FX214" s="85"/>
      <c r="FY214" s="85"/>
      <c r="FZ214" s="85"/>
      <c r="GA214" s="85"/>
      <c r="GB214" s="85"/>
      <c r="GC214" s="85"/>
      <c r="GD214" s="85"/>
      <c r="GE214" s="85"/>
      <c r="GF214" s="85"/>
      <c r="GG214" s="85"/>
      <c r="GH214" s="85"/>
      <c r="GI214" s="85"/>
      <c r="GJ214" s="85"/>
      <c r="GK214" s="85"/>
      <c r="GL214" s="85"/>
      <c r="GM214" s="85"/>
      <c r="GN214" s="85"/>
      <c r="GO214" s="85"/>
      <c r="GP214" s="85"/>
      <c r="GQ214" s="85"/>
      <c r="GR214" s="85"/>
      <c r="GS214" s="85"/>
      <c r="GT214" s="85"/>
      <c r="GU214" s="85"/>
      <c r="GV214" s="85"/>
      <c r="GW214" s="85"/>
      <c r="GX214" s="85"/>
      <c r="GY214" s="85"/>
      <c r="GZ214" s="85"/>
      <c r="HA214" s="85"/>
      <c r="HB214" s="85"/>
      <c r="HC214" s="85"/>
      <c r="HD214" s="85"/>
      <c r="HE214" s="85"/>
      <c r="HF214" s="85"/>
      <c r="HG214" s="85"/>
      <c r="HH214" s="85"/>
      <c r="HI214" s="85"/>
      <c r="HJ214" s="85"/>
      <c r="HK214" s="85"/>
      <c r="HL214" s="85"/>
      <c r="HM214" s="85"/>
      <c r="HN214" s="85"/>
      <c r="HO214" s="85"/>
      <c r="HP214" s="85"/>
      <c r="HQ214" s="85"/>
      <c r="HR214" s="85"/>
      <c r="HS214" s="85"/>
      <c r="HT214" s="85"/>
      <c r="HU214" s="85"/>
      <c r="HV214" s="85"/>
      <c r="HW214" s="85"/>
      <c r="HX214" s="85"/>
      <c r="HY214" s="85"/>
      <c r="HZ214" s="85"/>
      <c r="IA214" s="85"/>
      <c r="IB214" s="85"/>
      <c r="IC214" s="85"/>
      <c r="ID214" s="85"/>
      <c r="IE214" s="85"/>
      <c r="IF214" s="85"/>
      <c r="IG214" s="85"/>
      <c r="IH214" s="85"/>
      <c r="II214" s="85"/>
      <c r="IJ214" s="85"/>
      <c r="IK214" s="85"/>
      <c r="IL214" s="85"/>
      <c r="IM214" s="85"/>
      <c r="IN214" s="85"/>
      <c r="IO214" s="85"/>
      <c r="IP214" s="85"/>
      <c r="IQ214" s="85"/>
      <c r="IR214" s="85"/>
      <c r="IS214" s="85"/>
      <c r="IT214" s="85"/>
    </row>
    <row r="215" spans="1:15" s="84" customFormat="1" ht="22.5" customHeight="1" hidden="1">
      <c r="A215" s="5" t="s">
        <v>58</v>
      </c>
      <c r="B215" s="6">
        <v>951</v>
      </c>
      <c r="C215" s="6" t="s">
        <v>78</v>
      </c>
      <c r="D215" s="7" t="s">
        <v>155</v>
      </c>
      <c r="E215" s="7" t="s">
        <v>79</v>
      </c>
      <c r="F215" s="7" t="s">
        <v>59</v>
      </c>
      <c r="G215" s="7" t="s">
        <v>1</v>
      </c>
      <c r="H215" s="8">
        <f t="shared" si="71"/>
        <v>0</v>
      </c>
      <c r="I215" s="8">
        <f t="shared" si="71"/>
        <v>0</v>
      </c>
      <c r="J215" s="8">
        <f t="shared" si="71"/>
        <v>0</v>
      </c>
      <c r="K215" s="8">
        <f t="shared" si="71"/>
        <v>0</v>
      </c>
      <c r="L215" s="8">
        <f t="shared" si="71"/>
        <v>0</v>
      </c>
      <c r="M215" s="8">
        <f t="shared" si="71"/>
        <v>0</v>
      </c>
      <c r="N215" s="8">
        <f t="shared" si="66"/>
        <v>0</v>
      </c>
      <c r="O215" s="8">
        <v>0</v>
      </c>
    </row>
    <row r="216" spans="1:15" s="84" customFormat="1" ht="29.25" customHeight="1" hidden="1">
      <c r="A216" s="5" t="s">
        <v>61</v>
      </c>
      <c r="B216" s="6">
        <v>951</v>
      </c>
      <c r="C216" s="6" t="s">
        <v>78</v>
      </c>
      <c r="D216" s="7" t="s">
        <v>155</v>
      </c>
      <c r="E216" s="7" t="s">
        <v>79</v>
      </c>
      <c r="F216" s="7" t="s">
        <v>62</v>
      </c>
      <c r="G216" s="7" t="s">
        <v>8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 t="shared" si="66"/>
        <v>0</v>
      </c>
      <c r="O216" s="8">
        <v>0</v>
      </c>
    </row>
    <row r="217" spans="1:254" s="68" customFormat="1" ht="60.75" customHeight="1" hidden="1">
      <c r="A217" s="1" t="s">
        <v>82</v>
      </c>
      <c r="B217" s="2">
        <v>951</v>
      </c>
      <c r="C217" s="2" t="s">
        <v>84</v>
      </c>
      <c r="D217" s="3" t="s">
        <v>83</v>
      </c>
      <c r="E217" s="3" t="s">
        <v>1</v>
      </c>
      <c r="F217" s="3" t="s">
        <v>1</v>
      </c>
      <c r="G217" s="3" t="s">
        <v>1</v>
      </c>
      <c r="H217" s="4">
        <f aca="true" t="shared" si="72" ref="H217:M218">H218</f>
        <v>0</v>
      </c>
      <c r="I217" s="4">
        <f t="shared" si="72"/>
        <v>0</v>
      </c>
      <c r="J217" s="4">
        <f t="shared" si="72"/>
        <v>0</v>
      </c>
      <c r="K217" s="4">
        <f t="shared" si="72"/>
        <v>0</v>
      </c>
      <c r="L217" s="4">
        <f t="shared" si="72"/>
        <v>0</v>
      </c>
      <c r="M217" s="4">
        <f t="shared" si="72"/>
        <v>0</v>
      </c>
      <c r="N217" s="8">
        <f t="shared" si="66"/>
        <v>0</v>
      </c>
      <c r="O217" s="8">
        <v>0</v>
      </c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  <c r="FS217" s="85"/>
      <c r="FT217" s="85"/>
      <c r="FU217" s="85"/>
      <c r="FV217" s="85"/>
      <c r="FW217" s="85"/>
      <c r="FX217" s="85"/>
      <c r="FY217" s="85"/>
      <c r="FZ217" s="85"/>
      <c r="GA217" s="85"/>
      <c r="GB217" s="85"/>
      <c r="GC217" s="85"/>
      <c r="GD217" s="85"/>
      <c r="GE217" s="85"/>
      <c r="GF217" s="85"/>
      <c r="GG217" s="85"/>
      <c r="GH217" s="85"/>
      <c r="GI217" s="85"/>
      <c r="GJ217" s="85"/>
      <c r="GK217" s="85"/>
      <c r="GL217" s="85"/>
      <c r="GM217" s="85"/>
      <c r="GN217" s="85"/>
      <c r="GO217" s="85"/>
      <c r="GP217" s="85"/>
      <c r="GQ217" s="85"/>
      <c r="GR217" s="85"/>
      <c r="GS217" s="85"/>
      <c r="GT217" s="85"/>
      <c r="GU217" s="85"/>
      <c r="GV217" s="85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85"/>
      <c r="IH217" s="85"/>
      <c r="II217" s="85"/>
      <c r="IJ217" s="85"/>
      <c r="IK217" s="85"/>
      <c r="IL217" s="85"/>
      <c r="IM217" s="85"/>
      <c r="IN217" s="85"/>
      <c r="IO217" s="85"/>
      <c r="IP217" s="85"/>
      <c r="IQ217" s="85"/>
      <c r="IR217" s="85"/>
      <c r="IS217" s="85"/>
      <c r="IT217" s="85"/>
    </row>
    <row r="218" spans="1:15" s="84" customFormat="1" ht="17.25" customHeight="1" hidden="1">
      <c r="A218" s="5" t="s">
        <v>85</v>
      </c>
      <c r="B218" s="6">
        <v>951</v>
      </c>
      <c r="C218" s="6" t="s">
        <v>84</v>
      </c>
      <c r="D218" s="7" t="s">
        <v>83</v>
      </c>
      <c r="E218" s="7" t="s">
        <v>87</v>
      </c>
      <c r="F218" s="7" t="s">
        <v>86</v>
      </c>
      <c r="G218" s="7" t="s">
        <v>1</v>
      </c>
      <c r="H218" s="8">
        <f t="shared" si="72"/>
        <v>0</v>
      </c>
      <c r="I218" s="8">
        <f t="shared" si="72"/>
        <v>0</v>
      </c>
      <c r="J218" s="8">
        <f t="shared" si="72"/>
        <v>0</v>
      </c>
      <c r="K218" s="8">
        <f t="shared" si="72"/>
        <v>0</v>
      </c>
      <c r="L218" s="8">
        <f t="shared" si="72"/>
        <v>0</v>
      </c>
      <c r="M218" s="8">
        <f t="shared" si="72"/>
        <v>0</v>
      </c>
      <c r="N218" s="8">
        <f t="shared" si="66"/>
        <v>0</v>
      </c>
      <c r="O218" s="8">
        <v>0</v>
      </c>
    </row>
    <row r="219" spans="1:15" s="84" customFormat="1" ht="31.5" customHeight="1" hidden="1">
      <c r="A219" s="5" t="s">
        <v>88</v>
      </c>
      <c r="B219" s="6">
        <v>951</v>
      </c>
      <c r="C219" s="6" t="s">
        <v>84</v>
      </c>
      <c r="D219" s="7" t="s">
        <v>83</v>
      </c>
      <c r="E219" s="7" t="s">
        <v>87</v>
      </c>
      <c r="F219" s="7" t="s">
        <v>89</v>
      </c>
      <c r="G219" s="7" t="s">
        <v>8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66"/>
        <v>0</v>
      </c>
      <c r="O219" s="8">
        <v>0</v>
      </c>
    </row>
    <row r="220" spans="1:15" s="84" customFormat="1" ht="57.75" customHeight="1" hidden="1">
      <c r="A220" s="1" t="s">
        <v>367</v>
      </c>
      <c r="B220" s="2">
        <v>951</v>
      </c>
      <c r="C220" s="2" t="s">
        <v>78</v>
      </c>
      <c r="D220" s="3" t="s">
        <v>368</v>
      </c>
      <c r="E220" s="7" t="s">
        <v>1</v>
      </c>
      <c r="F220" s="7" t="s">
        <v>1</v>
      </c>
      <c r="G220" s="7" t="s">
        <v>1</v>
      </c>
      <c r="H220" s="4">
        <f>H221</f>
        <v>0</v>
      </c>
      <c r="I220" s="4">
        <f aca="true" t="shared" si="73" ref="I220:M221">I221</f>
        <v>0</v>
      </c>
      <c r="J220" s="4">
        <f t="shared" si="73"/>
        <v>0</v>
      </c>
      <c r="K220" s="4">
        <f t="shared" si="73"/>
        <v>0</v>
      </c>
      <c r="L220" s="4">
        <f t="shared" si="73"/>
        <v>0</v>
      </c>
      <c r="M220" s="4">
        <f t="shared" si="73"/>
        <v>0</v>
      </c>
      <c r="N220" s="8">
        <f t="shared" si="66"/>
        <v>0</v>
      </c>
      <c r="O220" s="8">
        <v>0</v>
      </c>
    </row>
    <row r="221" spans="1:15" s="84" customFormat="1" ht="24.75" customHeight="1" hidden="1">
      <c r="A221" s="5" t="s">
        <v>372</v>
      </c>
      <c r="B221" s="6">
        <v>951</v>
      </c>
      <c r="C221" s="6" t="s">
        <v>78</v>
      </c>
      <c r="D221" s="7" t="s">
        <v>368</v>
      </c>
      <c r="E221" s="7">
        <v>350</v>
      </c>
      <c r="F221" s="7">
        <v>290</v>
      </c>
      <c r="G221" s="7" t="s">
        <v>1</v>
      </c>
      <c r="H221" s="8">
        <f>H222</f>
        <v>0</v>
      </c>
      <c r="I221" s="8">
        <f t="shared" si="73"/>
        <v>0</v>
      </c>
      <c r="J221" s="8">
        <f t="shared" si="73"/>
        <v>0</v>
      </c>
      <c r="K221" s="8">
        <f t="shared" si="73"/>
        <v>0</v>
      </c>
      <c r="L221" s="8">
        <f t="shared" si="73"/>
        <v>0</v>
      </c>
      <c r="M221" s="8">
        <f t="shared" si="73"/>
        <v>0</v>
      </c>
      <c r="N221" s="8">
        <f t="shared" si="66"/>
        <v>0</v>
      </c>
      <c r="O221" s="8">
        <v>0</v>
      </c>
    </row>
    <row r="222" spans="1:15" s="84" customFormat="1" ht="22.5" customHeight="1" hidden="1">
      <c r="A222" s="5" t="s">
        <v>28</v>
      </c>
      <c r="B222" s="6">
        <v>951</v>
      </c>
      <c r="C222" s="6" t="s">
        <v>78</v>
      </c>
      <c r="D222" s="7" t="s">
        <v>368</v>
      </c>
      <c r="E222" s="7">
        <v>350</v>
      </c>
      <c r="F222" s="7">
        <v>290</v>
      </c>
      <c r="G222" s="7">
        <v>25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66"/>
        <v>0</v>
      </c>
      <c r="O222" s="8">
        <v>0</v>
      </c>
    </row>
    <row r="223" spans="1:15" s="84" customFormat="1" ht="27.75" customHeight="1" hidden="1">
      <c r="A223" s="1" t="s">
        <v>80</v>
      </c>
      <c r="B223" s="2">
        <v>951</v>
      </c>
      <c r="C223" s="2" t="s">
        <v>78</v>
      </c>
      <c r="D223" s="3" t="s">
        <v>154</v>
      </c>
      <c r="E223" s="7" t="s">
        <v>1</v>
      </c>
      <c r="F223" s="7" t="s">
        <v>1</v>
      </c>
      <c r="G223" s="7" t="s">
        <v>1</v>
      </c>
      <c r="H223" s="4">
        <f aca="true" t="shared" si="74" ref="H223:J224">H224</f>
        <v>0</v>
      </c>
      <c r="I223" s="4">
        <f t="shared" si="74"/>
        <v>0</v>
      </c>
      <c r="J223" s="4">
        <f t="shared" si="74"/>
        <v>0</v>
      </c>
      <c r="K223" s="4">
        <f>K224+K230</f>
        <v>0</v>
      </c>
      <c r="L223" s="4">
        <f>L224+L230</f>
        <v>0</v>
      </c>
      <c r="M223" s="4">
        <f>M224</f>
        <v>0</v>
      </c>
      <c r="N223" s="8">
        <f t="shared" si="66"/>
        <v>0</v>
      </c>
      <c r="O223" s="8">
        <v>0</v>
      </c>
    </row>
    <row r="224" spans="1:15" s="84" customFormat="1" ht="24.75" customHeight="1" hidden="1">
      <c r="A224" s="5" t="s">
        <v>58</v>
      </c>
      <c r="B224" s="6">
        <v>951</v>
      </c>
      <c r="C224" s="6" t="s">
        <v>78</v>
      </c>
      <c r="D224" s="7" t="s">
        <v>154</v>
      </c>
      <c r="E224" s="7" t="s">
        <v>79</v>
      </c>
      <c r="F224" s="7" t="s">
        <v>59</v>
      </c>
      <c r="G224" s="31"/>
      <c r="H224" s="8">
        <f t="shared" si="74"/>
        <v>0</v>
      </c>
      <c r="I224" s="8">
        <f t="shared" si="74"/>
        <v>0</v>
      </c>
      <c r="J224" s="8">
        <f t="shared" si="74"/>
        <v>0</v>
      </c>
      <c r="K224" s="8">
        <f>K225</f>
        <v>0</v>
      </c>
      <c r="L224" s="8">
        <f>L225</f>
        <v>0</v>
      </c>
      <c r="M224" s="8">
        <f>M225</f>
        <v>0</v>
      </c>
      <c r="N224" s="8">
        <f t="shared" si="66"/>
        <v>0</v>
      </c>
      <c r="O224" s="8">
        <v>0</v>
      </c>
    </row>
    <row r="225" spans="1:15" s="84" customFormat="1" ht="30" customHeight="1" hidden="1">
      <c r="A225" s="5" t="s">
        <v>61</v>
      </c>
      <c r="B225" s="6">
        <v>951</v>
      </c>
      <c r="C225" s="6" t="s">
        <v>78</v>
      </c>
      <c r="D225" s="7" t="s">
        <v>154</v>
      </c>
      <c r="E225" s="7" t="s">
        <v>79</v>
      </c>
      <c r="F225" s="7" t="s">
        <v>62</v>
      </c>
      <c r="G225" s="31" t="s">
        <v>378</v>
      </c>
      <c r="H225" s="92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 t="shared" si="66"/>
        <v>0</v>
      </c>
      <c r="O225" s="8">
        <v>0</v>
      </c>
    </row>
    <row r="226" spans="1:15" s="84" customFormat="1" ht="24.75" customHeight="1" hidden="1">
      <c r="A226" s="5" t="s">
        <v>58</v>
      </c>
      <c r="B226" s="6">
        <v>951</v>
      </c>
      <c r="C226" s="6" t="s">
        <v>78</v>
      </c>
      <c r="D226" s="7" t="s">
        <v>154</v>
      </c>
      <c r="E226" s="6">
        <v>612</v>
      </c>
      <c r="F226" s="7" t="s">
        <v>59</v>
      </c>
      <c r="G226" s="7" t="s">
        <v>1</v>
      </c>
      <c r="H226" s="8">
        <f aca="true" t="shared" si="75" ref="H226:M226">H227</f>
        <v>0</v>
      </c>
      <c r="I226" s="8">
        <f t="shared" si="75"/>
        <v>0</v>
      </c>
      <c r="J226" s="8">
        <f t="shared" si="75"/>
        <v>0</v>
      </c>
      <c r="K226" s="8">
        <f t="shared" si="75"/>
        <v>0</v>
      </c>
      <c r="L226" s="8">
        <f t="shared" si="75"/>
        <v>0</v>
      </c>
      <c r="M226" s="8">
        <f t="shared" si="75"/>
        <v>0</v>
      </c>
      <c r="N226" s="8">
        <f t="shared" si="66"/>
        <v>0</v>
      </c>
      <c r="O226" s="8">
        <v>0</v>
      </c>
    </row>
    <row r="227" spans="1:15" s="84" customFormat="1" ht="30" customHeight="1" hidden="1">
      <c r="A227" s="5" t="s">
        <v>61</v>
      </c>
      <c r="B227" s="6">
        <v>951</v>
      </c>
      <c r="C227" s="6" t="s">
        <v>78</v>
      </c>
      <c r="D227" s="7" t="s">
        <v>154</v>
      </c>
      <c r="E227" s="6">
        <v>612</v>
      </c>
      <c r="F227" s="7" t="s">
        <v>62</v>
      </c>
      <c r="G227" s="31" t="s">
        <v>378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66"/>
        <v>0</v>
      </c>
      <c r="O227" s="8">
        <v>0</v>
      </c>
    </row>
    <row r="228" spans="1:15" s="84" customFormat="1" ht="24.75" customHeight="1">
      <c r="A228" s="5" t="s">
        <v>58</v>
      </c>
      <c r="B228" s="6">
        <v>951</v>
      </c>
      <c r="C228" s="6" t="s">
        <v>78</v>
      </c>
      <c r="D228" s="7" t="s">
        <v>154</v>
      </c>
      <c r="E228" s="7" t="s">
        <v>474</v>
      </c>
      <c r="F228" s="7" t="s">
        <v>59</v>
      </c>
      <c r="G228" s="7" t="s">
        <v>1</v>
      </c>
      <c r="H228" s="8">
        <f>H229</f>
        <v>160000</v>
      </c>
      <c r="I228" s="8">
        <f>I229</f>
        <v>160000</v>
      </c>
      <c r="J228" s="8">
        <f>J229</f>
        <v>160000</v>
      </c>
      <c r="K228" s="8">
        <f>K230</f>
        <v>0</v>
      </c>
      <c r="L228" s="8">
        <f>L230</f>
        <v>0</v>
      </c>
      <c r="M228" s="8">
        <f>M229</f>
        <v>160000</v>
      </c>
      <c r="N228" s="8">
        <f t="shared" si="66"/>
        <v>0</v>
      </c>
      <c r="O228" s="8">
        <v>0</v>
      </c>
    </row>
    <row r="229" spans="1:15" s="84" customFormat="1" ht="30.75" customHeight="1">
      <c r="A229" s="5" t="s">
        <v>61</v>
      </c>
      <c r="B229" s="6">
        <v>951</v>
      </c>
      <c r="C229" s="6" t="s">
        <v>78</v>
      </c>
      <c r="D229" s="7" t="s">
        <v>154</v>
      </c>
      <c r="E229" s="7" t="s">
        <v>474</v>
      </c>
      <c r="F229" s="7" t="s">
        <v>62</v>
      </c>
      <c r="G229" s="7">
        <v>101</v>
      </c>
      <c r="H229" s="8">
        <v>160000</v>
      </c>
      <c r="I229" s="8">
        <v>160000</v>
      </c>
      <c r="J229" s="8">
        <v>160000</v>
      </c>
      <c r="K229" s="8">
        <v>0</v>
      </c>
      <c r="L229" s="8">
        <v>0</v>
      </c>
      <c r="M229" s="8">
        <v>160000</v>
      </c>
      <c r="N229" s="8">
        <f t="shared" si="66"/>
        <v>0</v>
      </c>
      <c r="O229" s="8">
        <v>0</v>
      </c>
    </row>
    <row r="230" spans="1:15" s="84" customFormat="1" ht="48" customHeight="1">
      <c r="A230" s="1" t="s">
        <v>366</v>
      </c>
      <c r="B230" s="2">
        <v>951</v>
      </c>
      <c r="C230" s="2" t="s">
        <v>78</v>
      </c>
      <c r="D230" s="3" t="s">
        <v>413</v>
      </c>
      <c r="E230" s="7" t="s">
        <v>1</v>
      </c>
      <c r="F230" s="7" t="s">
        <v>1</v>
      </c>
      <c r="G230" s="7" t="s">
        <v>1</v>
      </c>
      <c r="H230" s="4">
        <f>H231</f>
        <v>1427600</v>
      </c>
      <c r="I230" s="4">
        <f aca="true" t="shared" si="76" ref="I230:O237">I231</f>
        <v>951900</v>
      </c>
      <c r="J230" s="4">
        <f t="shared" si="76"/>
        <v>951900</v>
      </c>
      <c r="K230" s="4">
        <f t="shared" si="76"/>
        <v>0</v>
      </c>
      <c r="L230" s="4">
        <f t="shared" si="76"/>
        <v>0</v>
      </c>
      <c r="M230" s="4">
        <f t="shared" si="76"/>
        <v>951900</v>
      </c>
      <c r="N230" s="4">
        <f t="shared" si="66"/>
        <v>475700</v>
      </c>
      <c r="O230" s="4">
        <v>0</v>
      </c>
    </row>
    <row r="231" spans="1:15" s="84" customFormat="1" ht="24.75" customHeight="1">
      <c r="A231" s="5" t="s">
        <v>58</v>
      </c>
      <c r="B231" s="6">
        <v>951</v>
      </c>
      <c r="C231" s="6" t="s">
        <v>78</v>
      </c>
      <c r="D231" s="7" t="s">
        <v>413</v>
      </c>
      <c r="E231" s="7" t="s">
        <v>79</v>
      </c>
      <c r="F231" s="7" t="s">
        <v>59</v>
      </c>
      <c r="G231" s="7" t="s">
        <v>1</v>
      </c>
      <c r="H231" s="8">
        <f>H232</f>
        <v>1427600</v>
      </c>
      <c r="I231" s="8">
        <f t="shared" si="76"/>
        <v>951900</v>
      </c>
      <c r="J231" s="8">
        <f t="shared" si="76"/>
        <v>951900</v>
      </c>
      <c r="K231" s="8">
        <f t="shared" si="76"/>
        <v>0</v>
      </c>
      <c r="L231" s="8">
        <f t="shared" si="76"/>
        <v>0</v>
      </c>
      <c r="M231" s="8">
        <f t="shared" si="76"/>
        <v>951900</v>
      </c>
      <c r="N231" s="8">
        <f t="shared" si="66"/>
        <v>475700</v>
      </c>
      <c r="O231" s="8">
        <v>0</v>
      </c>
    </row>
    <row r="232" spans="1:15" s="84" customFormat="1" ht="30" customHeight="1">
      <c r="A232" s="5" t="s">
        <v>61</v>
      </c>
      <c r="B232" s="6">
        <v>951</v>
      </c>
      <c r="C232" s="6" t="s">
        <v>78</v>
      </c>
      <c r="D232" s="7" t="s">
        <v>413</v>
      </c>
      <c r="E232" s="7" t="s">
        <v>79</v>
      </c>
      <c r="F232" s="7" t="s">
        <v>62</v>
      </c>
      <c r="G232" s="7">
        <v>316</v>
      </c>
      <c r="H232" s="8">
        <v>1427600</v>
      </c>
      <c r="I232" s="8">
        <v>951900</v>
      </c>
      <c r="J232" s="8">
        <v>951900</v>
      </c>
      <c r="K232" s="8">
        <v>0</v>
      </c>
      <c r="L232" s="8">
        <v>0</v>
      </c>
      <c r="M232" s="8">
        <v>951900</v>
      </c>
      <c r="N232" s="8">
        <f t="shared" si="66"/>
        <v>475700</v>
      </c>
      <c r="O232" s="8">
        <v>0</v>
      </c>
    </row>
    <row r="233" spans="1:15" s="84" customFormat="1" ht="48" customHeight="1">
      <c r="A233" s="1" t="s">
        <v>366</v>
      </c>
      <c r="B233" s="2">
        <v>951</v>
      </c>
      <c r="C233" s="2" t="s">
        <v>78</v>
      </c>
      <c r="D233" s="3" t="s">
        <v>413</v>
      </c>
      <c r="E233" s="7" t="s">
        <v>1</v>
      </c>
      <c r="F233" s="7" t="s">
        <v>1</v>
      </c>
      <c r="G233" s="7" t="s">
        <v>1</v>
      </c>
      <c r="H233" s="4">
        <f>H234</f>
        <v>72000</v>
      </c>
      <c r="I233" s="4">
        <f t="shared" si="76"/>
        <v>42000</v>
      </c>
      <c r="J233" s="4">
        <f t="shared" si="76"/>
        <v>42000</v>
      </c>
      <c r="K233" s="4">
        <f t="shared" si="76"/>
        <v>0</v>
      </c>
      <c r="L233" s="4">
        <f t="shared" si="76"/>
        <v>0</v>
      </c>
      <c r="M233" s="4">
        <f t="shared" si="76"/>
        <v>42000</v>
      </c>
      <c r="N233" s="4">
        <f t="shared" si="66"/>
        <v>30000</v>
      </c>
      <c r="O233" s="4">
        <v>0</v>
      </c>
    </row>
    <row r="234" spans="1:15" s="84" customFormat="1" ht="24.75" customHeight="1">
      <c r="A234" s="5" t="s">
        <v>58</v>
      </c>
      <c r="B234" s="6">
        <v>951</v>
      </c>
      <c r="C234" s="6" t="s">
        <v>78</v>
      </c>
      <c r="D234" s="7" t="s">
        <v>413</v>
      </c>
      <c r="E234" s="7" t="s">
        <v>79</v>
      </c>
      <c r="F234" s="7" t="s">
        <v>59</v>
      </c>
      <c r="G234" s="7" t="s">
        <v>1</v>
      </c>
      <c r="H234" s="8">
        <f>H235</f>
        <v>72000</v>
      </c>
      <c r="I234" s="8">
        <f t="shared" si="76"/>
        <v>42000</v>
      </c>
      <c r="J234" s="8">
        <f t="shared" si="76"/>
        <v>42000</v>
      </c>
      <c r="K234" s="8">
        <f t="shared" si="76"/>
        <v>0</v>
      </c>
      <c r="L234" s="8">
        <f t="shared" si="76"/>
        <v>0</v>
      </c>
      <c r="M234" s="8">
        <f t="shared" si="76"/>
        <v>42000</v>
      </c>
      <c r="N234" s="8">
        <f t="shared" si="66"/>
        <v>30000</v>
      </c>
      <c r="O234" s="8">
        <v>0</v>
      </c>
    </row>
    <row r="235" spans="1:15" s="84" customFormat="1" ht="36" customHeight="1">
      <c r="A235" s="5" t="s">
        <v>61</v>
      </c>
      <c r="B235" s="6">
        <v>951</v>
      </c>
      <c r="C235" s="6" t="s">
        <v>78</v>
      </c>
      <c r="D235" s="7" t="s">
        <v>413</v>
      </c>
      <c r="E235" s="7" t="s">
        <v>79</v>
      </c>
      <c r="F235" s="7" t="s">
        <v>62</v>
      </c>
      <c r="G235" s="7">
        <v>185</v>
      </c>
      <c r="H235" s="8">
        <v>72000</v>
      </c>
      <c r="I235" s="8">
        <v>42000</v>
      </c>
      <c r="J235" s="8">
        <v>42000</v>
      </c>
      <c r="K235" s="8">
        <v>0</v>
      </c>
      <c r="L235" s="8">
        <v>0</v>
      </c>
      <c r="M235" s="8">
        <v>42000</v>
      </c>
      <c r="N235" s="8">
        <f t="shared" si="66"/>
        <v>30000</v>
      </c>
      <c r="O235" s="8">
        <v>0</v>
      </c>
    </row>
    <row r="236" spans="1:15" s="84" customFormat="1" ht="60.75" customHeight="1" hidden="1">
      <c r="A236" s="1" t="s">
        <v>376</v>
      </c>
      <c r="B236" s="2">
        <v>951</v>
      </c>
      <c r="C236" s="2" t="s">
        <v>78</v>
      </c>
      <c r="D236" s="2">
        <v>9910071180</v>
      </c>
      <c r="E236" s="7" t="s">
        <v>1</v>
      </c>
      <c r="F236" s="7" t="s">
        <v>1</v>
      </c>
      <c r="G236" s="7" t="s">
        <v>1</v>
      </c>
      <c r="H236" s="4">
        <f>H237</f>
        <v>0</v>
      </c>
      <c r="I236" s="4">
        <f t="shared" si="76"/>
        <v>0</v>
      </c>
      <c r="J236" s="4">
        <f t="shared" si="76"/>
        <v>0</v>
      </c>
      <c r="K236" s="4">
        <f t="shared" si="76"/>
        <v>0</v>
      </c>
      <c r="L236" s="4">
        <f t="shared" si="76"/>
        <v>0</v>
      </c>
      <c r="M236" s="4">
        <f t="shared" si="76"/>
        <v>0</v>
      </c>
      <c r="N236" s="4">
        <f t="shared" si="76"/>
        <v>0</v>
      </c>
      <c r="O236" s="4">
        <f t="shared" si="76"/>
        <v>0</v>
      </c>
    </row>
    <row r="237" spans="1:15" s="84" customFormat="1" ht="24.75" customHeight="1" hidden="1">
      <c r="A237" s="5" t="s">
        <v>58</v>
      </c>
      <c r="B237" s="6">
        <v>951</v>
      </c>
      <c r="C237" s="6" t="s">
        <v>78</v>
      </c>
      <c r="D237" s="6">
        <v>9910071180</v>
      </c>
      <c r="E237" s="7">
        <v>612</v>
      </c>
      <c r="F237" s="7" t="s">
        <v>59</v>
      </c>
      <c r="G237" s="7" t="s">
        <v>1</v>
      </c>
      <c r="H237" s="8">
        <f>H238</f>
        <v>0</v>
      </c>
      <c r="I237" s="8">
        <f t="shared" si="76"/>
        <v>0</v>
      </c>
      <c r="J237" s="8">
        <f t="shared" si="76"/>
        <v>0</v>
      </c>
      <c r="K237" s="8">
        <f t="shared" si="76"/>
        <v>0</v>
      </c>
      <c r="L237" s="8">
        <f t="shared" si="76"/>
        <v>0</v>
      </c>
      <c r="M237" s="8">
        <f t="shared" si="76"/>
        <v>0</v>
      </c>
      <c r="N237" s="8">
        <f t="shared" si="76"/>
        <v>0</v>
      </c>
      <c r="O237" s="8">
        <f t="shared" si="76"/>
        <v>0</v>
      </c>
    </row>
    <row r="238" spans="1:15" s="84" customFormat="1" ht="30" customHeight="1" hidden="1">
      <c r="A238" s="5" t="s">
        <v>61</v>
      </c>
      <c r="B238" s="6">
        <v>951</v>
      </c>
      <c r="C238" s="6" t="s">
        <v>78</v>
      </c>
      <c r="D238" s="6">
        <v>9910071180</v>
      </c>
      <c r="E238" s="7">
        <v>612</v>
      </c>
      <c r="F238" s="7" t="s">
        <v>62</v>
      </c>
      <c r="G238" s="7">
        <v>25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>H238-I238</f>
        <v>0</v>
      </c>
      <c r="O238" s="8">
        <f>I238-J238</f>
        <v>0</v>
      </c>
    </row>
    <row r="239" spans="1:254" s="68" customFormat="1" ht="41.25" customHeight="1">
      <c r="A239" s="1" t="s">
        <v>90</v>
      </c>
      <c r="B239" s="2">
        <v>951</v>
      </c>
      <c r="C239" s="2" t="s">
        <v>91</v>
      </c>
      <c r="D239" s="3" t="s">
        <v>156</v>
      </c>
      <c r="E239" s="3" t="s">
        <v>1</v>
      </c>
      <c r="F239" s="3" t="s">
        <v>1</v>
      </c>
      <c r="G239" s="3" t="s">
        <v>1</v>
      </c>
      <c r="H239" s="4">
        <f>H240+H242</f>
        <v>18000</v>
      </c>
      <c r="I239" s="4">
        <f>I240</f>
        <v>18000</v>
      </c>
      <c r="J239" s="4">
        <f>J240</f>
        <v>18000</v>
      </c>
      <c r="K239" s="4">
        <v>0</v>
      </c>
      <c r="L239" s="4">
        <v>0</v>
      </c>
      <c r="M239" s="4">
        <f>M240</f>
        <v>18000</v>
      </c>
      <c r="N239" s="4">
        <f>H239-I239</f>
        <v>0</v>
      </c>
      <c r="O239" s="4">
        <f>I239-J239</f>
        <v>0</v>
      </c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  <c r="EO239" s="85"/>
      <c r="EP239" s="85"/>
      <c r="EQ239" s="85"/>
      <c r="ER239" s="85"/>
      <c r="ES239" s="85"/>
      <c r="ET239" s="85"/>
      <c r="EU239" s="85"/>
      <c r="EV239" s="85"/>
      <c r="EW239" s="85"/>
      <c r="EX239" s="85"/>
      <c r="EY239" s="85"/>
      <c r="EZ239" s="85"/>
      <c r="FA239" s="85"/>
      <c r="FB239" s="85"/>
      <c r="FC239" s="85"/>
      <c r="FD239" s="85"/>
      <c r="FE239" s="85"/>
      <c r="FF239" s="85"/>
      <c r="FG239" s="85"/>
      <c r="FH239" s="85"/>
      <c r="FI239" s="85"/>
      <c r="FJ239" s="85"/>
      <c r="FK239" s="85"/>
      <c r="FL239" s="85"/>
      <c r="FM239" s="85"/>
      <c r="FN239" s="85"/>
      <c r="FO239" s="85"/>
      <c r="FP239" s="85"/>
      <c r="FQ239" s="85"/>
      <c r="FR239" s="85"/>
      <c r="FS239" s="85"/>
      <c r="FT239" s="85"/>
      <c r="FU239" s="85"/>
      <c r="FV239" s="85"/>
      <c r="FW239" s="85"/>
      <c r="FX239" s="85"/>
      <c r="FY239" s="85"/>
      <c r="FZ239" s="85"/>
      <c r="GA239" s="85"/>
      <c r="GB239" s="85"/>
      <c r="GC239" s="85"/>
      <c r="GD239" s="85"/>
      <c r="GE239" s="85"/>
      <c r="GF239" s="85"/>
      <c r="GG239" s="85"/>
      <c r="GH239" s="85"/>
      <c r="GI239" s="85"/>
      <c r="GJ239" s="85"/>
      <c r="GK239" s="85"/>
      <c r="GL239" s="85"/>
      <c r="GM239" s="85"/>
      <c r="GN239" s="85"/>
      <c r="GO239" s="85"/>
      <c r="GP239" s="85"/>
      <c r="GQ239" s="85"/>
      <c r="GR239" s="85"/>
      <c r="GS239" s="85"/>
      <c r="GT239" s="85"/>
      <c r="GU239" s="85"/>
      <c r="GV239" s="85"/>
      <c r="GW239" s="85"/>
      <c r="GX239" s="85"/>
      <c r="GY239" s="85"/>
      <c r="GZ239" s="85"/>
      <c r="HA239" s="85"/>
      <c r="HB239" s="85"/>
      <c r="HC239" s="85"/>
      <c r="HD239" s="85"/>
      <c r="HE239" s="85"/>
      <c r="HF239" s="85"/>
      <c r="HG239" s="85"/>
      <c r="HH239" s="85"/>
      <c r="HI239" s="85"/>
      <c r="HJ239" s="85"/>
      <c r="HK239" s="85"/>
      <c r="HL239" s="85"/>
      <c r="HM239" s="85"/>
      <c r="HN239" s="85"/>
      <c r="HO239" s="85"/>
      <c r="HP239" s="85"/>
      <c r="HQ239" s="85"/>
      <c r="HR239" s="85"/>
      <c r="HS239" s="85"/>
      <c r="HT239" s="85"/>
      <c r="HU239" s="85"/>
      <c r="HV239" s="85"/>
      <c r="HW239" s="85"/>
      <c r="HX239" s="85"/>
      <c r="HY239" s="85"/>
      <c r="HZ239" s="85"/>
      <c r="IA239" s="85"/>
      <c r="IB239" s="85"/>
      <c r="IC239" s="85"/>
      <c r="ID239" s="85"/>
      <c r="IE239" s="85"/>
      <c r="IF239" s="85"/>
      <c r="IG239" s="85"/>
      <c r="IH239" s="85"/>
      <c r="II239" s="85"/>
      <c r="IJ239" s="85"/>
      <c r="IK239" s="85"/>
      <c r="IL239" s="85"/>
      <c r="IM239" s="85"/>
      <c r="IN239" s="85"/>
      <c r="IO239" s="85"/>
      <c r="IP239" s="85"/>
      <c r="IQ239" s="85"/>
      <c r="IR239" s="85"/>
      <c r="IS239" s="85"/>
      <c r="IT239" s="85"/>
    </row>
    <row r="240" spans="1:15" ht="25.5" customHeight="1">
      <c r="A240" s="5" t="s">
        <v>28</v>
      </c>
      <c r="B240" s="6">
        <v>951</v>
      </c>
      <c r="C240" s="6" t="s">
        <v>91</v>
      </c>
      <c r="D240" s="7" t="s">
        <v>156</v>
      </c>
      <c r="E240" s="7" t="s">
        <v>16</v>
      </c>
      <c r="F240" s="7">
        <v>300</v>
      </c>
      <c r="G240" s="7" t="s">
        <v>1</v>
      </c>
      <c r="H240" s="8">
        <f>H241+H243</f>
        <v>18000</v>
      </c>
      <c r="I240" s="8">
        <f>I241+I243</f>
        <v>18000</v>
      </c>
      <c r="J240" s="8">
        <f>J241+J243</f>
        <v>18000</v>
      </c>
      <c r="K240" s="8">
        <f>K241</f>
        <v>0</v>
      </c>
      <c r="L240" s="8">
        <f>L241</f>
        <v>0</v>
      </c>
      <c r="M240" s="8">
        <f>M241+M243</f>
        <v>18000</v>
      </c>
      <c r="N240" s="8">
        <f>N241</f>
        <v>0</v>
      </c>
      <c r="O240" s="8">
        <f>O241</f>
        <v>0</v>
      </c>
    </row>
    <row r="241" spans="1:15" ht="23.25" customHeight="1">
      <c r="A241" s="5" t="s">
        <v>28</v>
      </c>
      <c r="B241" s="6">
        <v>951</v>
      </c>
      <c r="C241" s="6" t="s">
        <v>91</v>
      </c>
      <c r="D241" s="7" t="s">
        <v>156</v>
      </c>
      <c r="E241" s="7" t="s">
        <v>16</v>
      </c>
      <c r="F241" s="7">
        <v>310</v>
      </c>
      <c r="G241" s="7" t="s">
        <v>8</v>
      </c>
      <c r="H241" s="8">
        <v>7500</v>
      </c>
      <c r="I241" s="8">
        <v>7500</v>
      </c>
      <c r="J241" s="8">
        <v>7500</v>
      </c>
      <c r="K241" s="8">
        <v>0</v>
      </c>
      <c r="L241" s="8">
        <v>0</v>
      </c>
      <c r="M241" s="8">
        <v>7500</v>
      </c>
      <c r="N241" s="8">
        <f>H241-I241</f>
        <v>0</v>
      </c>
      <c r="O241" s="8">
        <f>I241-J241</f>
        <v>0</v>
      </c>
    </row>
    <row r="242" spans="1:15" ht="23.25" customHeight="1" hidden="1">
      <c r="A242" s="5" t="s">
        <v>129</v>
      </c>
      <c r="B242" s="6">
        <v>951</v>
      </c>
      <c r="C242" s="6" t="s">
        <v>91</v>
      </c>
      <c r="D242" s="7" t="s">
        <v>156</v>
      </c>
      <c r="E242" s="7" t="s">
        <v>16</v>
      </c>
      <c r="F242" s="7">
        <v>340</v>
      </c>
      <c r="G242" s="7" t="s">
        <v>1</v>
      </c>
      <c r="H242" s="8">
        <v>0</v>
      </c>
      <c r="I242" s="8">
        <f aca="true" t="shared" si="77" ref="I242:O242">I243</f>
        <v>10500</v>
      </c>
      <c r="J242" s="8">
        <f t="shared" si="77"/>
        <v>10500</v>
      </c>
      <c r="K242" s="8">
        <f t="shared" si="77"/>
        <v>0</v>
      </c>
      <c r="L242" s="8">
        <f t="shared" si="77"/>
        <v>0</v>
      </c>
      <c r="M242" s="8">
        <f t="shared" si="77"/>
        <v>10500</v>
      </c>
      <c r="N242" s="8">
        <f t="shared" si="77"/>
        <v>0</v>
      </c>
      <c r="O242" s="8">
        <f t="shared" si="77"/>
        <v>0</v>
      </c>
    </row>
    <row r="243" spans="1:15" ht="25.5" customHeight="1">
      <c r="A243" s="5" t="s">
        <v>129</v>
      </c>
      <c r="B243" s="6">
        <v>951</v>
      </c>
      <c r="C243" s="6" t="s">
        <v>91</v>
      </c>
      <c r="D243" s="7" t="s">
        <v>156</v>
      </c>
      <c r="E243" s="7" t="s">
        <v>16</v>
      </c>
      <c r="F243" s="7">
        <v>340</v>
      </c>
      <c r="G243" s="7" t="s">
        <v>8</v>
      </c>
      <c r="H243" s="8">
        <v>10500</v>
      </c>
      <c r="I243" s="8">
        <v>10500</v>
      </c>
      <c r="J243" s="8">
        <v>10500</v>
      </c>
      <c r="K243" s="8">
        <v>0</v>
      </c>
      <c r="L243" s="8">
        <v>0</v>
      </c>
      <c r="M243" s="8">
        <v>10500</v>
      </c>
      <c r="N243" s="8">
        <f>H243-I243</f>
        <v>0</v>
      </c>
      <c r="O243" s="8">
        <f>I243-J243</f>
        <v>0</v>
      </c>
    </row>
    <row r="244" spans="1:15" ht="30" customHeight="1">
      <c r="A244" s="107" t="s">
        <v>468</v>
      </c>
      <c r="B244" s="60">
        <v>450</v>
      </c>
      <c r="C244" s="231" t="s">
        <v>173</v>
      </c>
      <c r="D244" s="232"/>
      <c r="E244" s="232"/>
      <c r="F244" s="232"/>
      <c r="G244" s="233"/>
      <c r="H244" s="62" t="s">
        <v>173</v>
      </c>
      <c r="I244" s="62" t="s">
        <v>173</v>
      </c>
      <c r="J244" s="108">
        <v>395560.58</v>
      </c>
      <c r="K244" s="108"/>
      <c r="L244" s="108"/>
      <c r="M244" s="108">
        <v>395560.58</v>
      </c>
      <c r="N244" s="62" t="s">
        <v>173</v>
      </c>
      <c r="O244" s="62" t="s">
        <v>173</v>
      </c>
    </row>
    <row r="245" spans="1:15" ht="17.25" customHeight="1" hidden="1">
      <c r="A245" s="5"/>
      <c r="B245" s="6"/>
      <c r="C245" s="7"/>
      <c r="D245" s="7"/>
      <c r="E245" s="7"/>
      <c r="F245" s="68">
        <v>221</v>
      </c>
      <c r="G245" s="7"/>
      <c r="H245" s="8">
        <f>H16</f>
        <v>63900</v>
      </c>
      <c r="I245" s="91">
        <f>I16</f>
        <v>36097.91</v>
      </c>
      <c r="J245" s="91">
        <f>J16</f>
        <v>36097.91</v>
      </c>
      <c r="K245" s="91">
        <v>0</v>
      </c>
      <c r="L245" s="91">
        <v>0</v>
      </c>
      <c r="M245" s="94">
        <f>M16</f>
        <v>36097.91</v>
      </c>
      <c r="N245" s="91">
        <f>N16</f>
        <v>27802.089999999997</v>
      </c>
      <c r="O245" s="91">
        <v>0</v>
      </c>
    </row>
    <row r="246" spans="1:15" ht="17.25" customHeight="1" hidden="1">
      <c r="A246" s="5"/>
      <c r="B246" s="6"/>
      <c r="C246" s="7"/>
      <c r="D246" s="7"/>
      <c r="E246" s="7"/>
      <c r="F246" s="68">
        <v>223</v>
      </c>
      <c r="G246" s="7"/>
      <c r="H246" s="8">
        <f>H177</f>
        <v>219600</v>
      </c>
      <c r="I246" s="8">
        <f>I177</f>
        <v>149935.62</v>
      </c>
      <c r="J246" s="8">
        <f>J177</f>
        <v>149935.62</v>
      </c>
      <c r="K246" s="91">
        <f aca="true" t="shared" si="78" ref="H246:L247">K17</f>
        <v>0</v>
      </c>
      <c r="L246" s="91">
        <f t="shared" si="78"/>
        <v>0</v>
      </c>
      <c r="M246" s="8">
        <f>M177</f>
        <v>149935.62</v>
      </c>
      <c r="N246" s="8">
        <f>N177</f>
        <v>69664.38</v>
      </c>
      <c r="O246" s="91">
        <v>0</v>
      </c>
    </row>
    <row r="247" spans="1:15" ht="17.25" customHeight="1" hidden="1">
      <c r="A247" s="5"/>
      <c r="B247" s="6"/>
      <c r="C247" s="7"/>
      <c r="D247" s="7"/>
      <c r="E247" s="7"/>
      <c r="F247" s="68">
        <v>224</v>
      </c>
      <c r="G247" s="7"/>
      <c r="H247" s="8">
        <f t="shared" si="78"/>
        <v>94000</v>
      </c>
      <c r="I247" s="8">
        <f>I18</f>
        <v>90000</v>
      </c>
      <c r="J247" s="8">
        <f>J18</f>
        <v>90000</v>
      </c>
      <c r="K247" s="91">
        <f t="shared" si="78"/>
        <v>0</v>
      </c>
      <c r="L247" s="91">
        <f t="shared" si="78"/>
        <v>0</v>
      </c>
      <c r="M247" s="8">
        <f>M18</f>
        <v>90000</v>
      </c>
      <c r="N247" s="8">
        <f>N18</f>
        <v>4000</v>
      </c>
      <c r="O247" s="91">
        <v>0</v>
      </c>
    </row>
    <row r="248" spans="1:15" ht="15" hidden="1">
      <c r="A248" s="66"/>
      <c r="B248" s="6"/>
      <c r="C248" s="67"/>
      <c r="D248" s="68"/>
      <c r="E248" s="68"/>
      <c r="F248" s="68">
        <v>225</v>
      </c>
      <c r="G248" s="67"/>
      <c r="H248" s="69">
        <f>H19+H111+H133+H182+H185</f>
        <v>1273700</v>
      </c>
      <c r="I248" s="69">
        <f>I19+I111+I133+I182+I185</f>
        <v>732120.6799999999</v>
      </c>
      <c r="J248" s="69">
        <f>J19+J111+J133+J182+J185</f>
        <v>732120.6799999999</v>
      </c>
      <c r="K248" s="69">
        <f>K19+K111+K133+K154+K186</f>
        <v>0</v>
      </c>
      <c r="L248" s="69">
        <f>L19+L111+L133+L154+L186</f>
        <v>0</v>
      </c>
      <c r="M248" s="69">
        <f>M19+M111+M133+M182+M185</f>
        <v>732120.6799999999</v>
      </c>
      <c r="N248" s="69">
        <f>N19+N111+N133+N182+N185</f>
        <v>541579.3200000001</v>
      </c>
      <c r="O248" s="69">
        <f>O19+O111+O133+O186</f>
        <v>0</v>
      </c>
    </row>
    <row r="249" spans="1:15" ht="15" hidden="1">
      <c r="A249" s="66"/>
      <c r="B249" s="6"/>
      <c r="C249" s="67"/>
      <c r="D249" s="68"/>
      <c r="E249" s="68"/>
      <c r="F249" s="68">
        <v>226</v>
      </c>
      <c r="G249" s="67"/>
      <c r="H249" s="69">
        <f>H20+H32+H62+H65+H68+H96+H112+H206+H130+H165</f>
        <v>150900</v>
      </c>
      <c r="I249" s="69">
        <f>I20+I32+I62+I65+I68+I96+I112+I206+I130+I165</f>
        <v>46635.8</v>
      </c>
      <c r="J249" s="69">
        <f>J20+J32+J62+J65+J68+J96+J112+J206+J130+J165</f>
        <v>46635.8</v>
      </c>
      <c r="K249" s="69">
        <f>K20+K206+K50+K87+K93+K96+K102+K105+K112+K124+K140+K200+K70+K130+K197</f>
        <v>0</v>
      </c>
      <c r="L249" s="14">
        <f>L20+L206+L50+L87+L93+L96+L102+L105+L112+L124+L140+L200+L70+L130+L197</f>
        <v>0</v>
      </c>
      <c r="M249" s="69">
        <f>M20+M32+M62+M65+M68+M96+M112+M206+M130+M165</f>
        <v>46635.8</v>
      </c>
      <c r="N249" s="69">
        <f>N20+N32+N62+N65+N68+N96+N112+N206+N130+N165</f>
        <v>104264.2</v>
      </c>
      <c r="O249" s="14">
        <f>O20+O206+O50+O87+O93+O96+O102+O105+O112+O124+O140+O200+O70+O130+O197</f>
        <v>0</v>
      </c>
    </row>
    <row r="250" spans="1:15" ht="15" hidden="1">
      <c r="A250" s="66"/>
      <c r="B250" s="6"/>
      <c r="C250" s="67"/>
      <c r="D250" s="68"/>
      <c r="E250" s="68"/>
      <c r="F250" s="68">
        <v>241</v>
      </c>
      <c r="G250" s="67"/>
      <c r="H250" s="69">
        <f>H209+H211+H213+H232+H235</f>
        <v>4870300</v>
      </c>
      <c r="I250" s="69">
        <f>I209+I211+I213+I232+I235</f>
        <v>2699700</v>
      </c>
      <c r="J250" s="69">
        <f>J209+J211+J213+J232+J235</f>
        <v>2699700</v>
      </c>
      <c r="K250" s="69">
        <f>K28+K52+K53+K71+K77+K240+K21+K75</f>
        <v>0</v>
      </c>
      <c r="L250" s="14">
        <f>L28+L52+L53+L71+L77+L240+L21+L75</f>
        <v>0</v>
      </c>
      <c r="M250" s="69">
        <f>M209+M211+M213+M232+M235</f>
        <v>2699700</v>
      </c>
      <c r="N250" s="69">
        <f>N209+N211+N213+N232+N235</f>
        <v>2170600</v>
      </c>
      <c r="O250" s="69">
        <f>O46+O57+O77</f>
        <v>0</v>
      </c>
    </row>
    <row r="251" spans="1:15" ht="15" hidden="1">
      <c r="A251" s="66"/>
      <c r="B251" s="6"/>
      <c r="C251" s="67"/>
      <c r="D251" s="68"/>
      <c r="E251" s="68"/>
      <c r="F251" s="68">
        <v>251</v>
      </c>
      <c r="G251" s="67"/>
      <c r="H251" s="69">
        <f>H81+H127</f>
        <v>24000</v>
      </c>
      <c r="I251" s="69">
        <f>I81+I127</f>
        <v>12000</v>
      </c>
      <c r="J251" s="69">
        <f>J81+J127</f>
        <v>12000</v>
      </c>
      <c r="K251" s="69"/>
      <c r="L251" s="14"/>
      <c r="M251" s="69">
        <f>M81+M127</f>
        <v>12000</v>
      </c>
      <c r="N251" s="69">
        <f>N81</f>
        <v>12000</v>
      </c>
      <c r="O251" s="69"/>
    </row>
    <row r="252" spans="1:15" ht="15" hidden="1">
      <c r="A252" s="66"/>
      <c r="B252" s="6"/>
      <c r="C252" s="67"/>
      <c r="D252" s="68"/>
      <c r="E252" s="68"/>
      <c r="F252" s="68">
        <v>290</v>
      </c>
      <c r="G252" s="67"/>
      <c r="H252" s="69">
        <f>H47+H58+H59+H74+H78</f>
        <v>151000</v>
      </c>
      <c r="I252" s="69">
        <f>I47+I58+I59+I74+I78</f>
        <v>121163.23999999999</v>
      </c>
      <c r="J252" s="69">
        <f>J47+J58+J59+J74+J78</f>
        <v>121163.23999999999</v>
      </c>
      <c r="K252" s="69">
        <f>K29+K53+K54+K72+K78+K241+K22+K76</f>
        <v>0</v>
      </c>
      <c r="L252" s="14">
        <f>L29+L53+L54+L72+L78+L241+L22+L76</f>
        <v>0</v>
      </c>
      <c r="M252" s="69">
        <f>M47+M58+M59+M74+M78</f>
        <v>121163.23999999999</v>
      </c>
      <c r="N252" s="69">
        <f>N47+N58+N59+N74+N78</f>
        <v>29836.760000000002</v>
      </c>
      <c r="O252" s="69">
        <f>O47+O58+O78</f>
        <v>0</v>
      </c>
    </row>
    <row r="253" spans="1:15" ht="15" hidden="1">
      <c r="A253" s="66"/>
      <c r="B253" s="6"/>
      <c r="C253" s="67"/>
      <c r="D253" s="68"/>
      <c r="E253" s="68"/>
      <c r="F253" s="68">
        <v>310</v>
      </c>
      <c r="G253" s="67"/>
      <c r="H253" s="69">
        <f>H167+H144+H25+H87</f>
        <v>0</v>
      </c>
      <c r="I253" s="69">
        <f>I167+I144+I25+I87</f>
        <v>0</v>
      </c>
      <c r="J253" s="69">
        <f>J167+J144+J25+J87</f>
        <v>0</v>
      </c>
      <c r="K253" s="86">
        <v>0</v>
      </c>
      <c r="L253" s="87">
        <v>0</v>
      </c>
      <c r="M253" s="69">
        <f>M167+M144+M25+M87</f>
        <v>0</v>
      </c>
      <c r="N253" s="69">
        <f>N167+N144+N25</f>
        <v>0</v>
      </c>
      <c r="O253" s="14">
        <v>0</v>
      </c>
    </row>
    <row r="254" spans="1:15" ht="15" hidden="1">
      <c r="A254" s="66"/>
      <c r="B254" s="6"/>
      <c r="C254" s="67"/>
      <c r="D254" s="68"/>
      <c r="E254" s="68"/>
      <c r="F254" s="68">
        <v>340</v>
      </c>
      <c r="G254" s="67"/>
      <c r="H254" s="69">
        <f>H27+H35+H70+H90+H105</f>
        <v>45400</v>
      </c>
      <c r="I254" s="69">
        <f>I27+I35+I70+I90+I105</f>
        <v>5192</v>
      </c>
      <c r="J254" s="69">
        <f>J27+J35+J70+J90+J105</f>
        <v>5192</v>
      </c>
      <c r="K254" s="86">
        <v>0</v>
      </c>
      <c r="L254" s="87">
        <v>0</v>
      </c>
      <c r="M254" s="69">
        <f>M27+M35+M70+M90+M105</f>
        <v>5192</v>
      </c>
      <c r="N254" s="69">
        <f>N27+N35+N70+N90+N105</f>
        <v>40208</v>
      </c>
      <c r="O254" s="14">
        <v>0</v>
      </c>
    </row>
    <row r="255" spans="1:15" ht="15" hidden="1">
      <c r="A255" s="66"/>
      <c r="B255" s="6"/>
      <c r="C255" s="67"/>
      <c r="D255" s="239" t="s">
        <v>97</v>
      </c>
      <c r="E255" s="240"/>
      <c r="F255" s="241"/>
      <c r="G255" s="67"/>
      <c r="H255" s="69">
        <f>H5+H14+H30+H55+H60+H94+H100+H103+H131+H109+H141+H170+H175+H179+H183+H204+H207+H230+H233+H163+H239</f>
        <v>10294400</v>
      </c>
      <c r="I255" s="69">
        <f>I5+I14+I30+I55+I60+I94+I100+I103+I131+I109+I141+I170+I175+I179+I183+I204+I207+I230+I233+I163+I239</f>
        <v>5803964.95</v>
      </c>
      <c r="J255" s="69">
        <f>J5+J14+J30+J55+J60+J94+J100+J103+J131+J109+J141+J170+J175+J179+J183+J204+J207+J230+J233+J163+J239</f>
        <v>5803964.95</v>
      </c>
      <c r="K255" s="69">
        <f>K5+K14+K30+K55+K94+K100+K103+K131+K175+K183+K204+K207</f>
        <v>0</v>
      </c>
      <c r="L255" s="69">
        <f>L5+L14+L30+L55+L94+L100+L103+L131+L175+L183+L204+L207</f>
        <v>0</v>
      </c>
      <c r="M255" s="69">
        <f>M5+M14+M30+M55+M60+M94+M100+M103+M131+M109+M141+M170+M175+M179+M183+M204+M207+M230+M233+M163+M239</f>
        <v>5803964.95</v>
      </c>
      <c r="N255" s="69">
        <f>N5+N14+N30+N55+N60+N94+N100+N103+N131+N109+N141+N170+N175+N179+N183+N204+N207+N230+N233+N163+N239</f>
        <v>4490435.05</v>
      </c>
      <c r="O255" s="69">
        <f>O5+O14+O204+O94+O97+O100+O103+O109+O131+O137+O175+O183+O187+O207+O214+O220+O230+O233+O239</f>
        <v>0</v>
      </c>
    </row>
    <row r="256" spans="1:254" s="15" customFormat="1" ht="15" hidden="1">
      <c r="A256" s="70"/>
      <c r="B256" s="71"/>
      <c r="C256" s="72"/>
      <c r="D256" s="242" t="s">
        <v>98</v>
      </c>
      <c r="E256" s="243"/>
      <c r="F256" s="244"/>
      <c r="G256" s="72"/>
      <c r="H256" s="73">
        <f>H33+H45+H63+H66+H79+H82+H128+H125</f>
        <v>292900</v>
      </c>
      <c r="I256" s="73">
        <f>I33+I45+I63+I66+I79+I82+I128+I125</f>
        <v>157124.05</v>
      </c>
      <c r="J256" s="73">
        <f>J33+J45+J63+J66+J79+J82+J128+J125</f>
        <v>157124.05</v>
      </c>
      <c r="K256" s="73">
        <f>K33+K45+K66+K79+K82</f>
        <v>0</v>
      </c>
      <c r="L256" s="73">
        <f>L33+L45+L66+L79+L82</f>
        <v>0</v>
      </c>
      <c r="M256" s="73">
        <f>M33+M45+M63+M66+M79+M82+M128+M125</f>
        <v>157124.05</v>
      </c>
      <c r="N256" s="73">
        <f>N33+N45+N63+N66+N79+N82+N128+N125</f>
        <v>135775.95</v>
      </c>
      <c r="O256" s="16">
        <f>O33+O36+O39+O48+O51+O66+O82+O106</f>
        <v>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</row>
    <row r="257" spans="1:15" ht="15" hidden="1">
      <c r="A257" s="66"/>
      <c r="B257" s="6"/>
      <c r="C257" s="67"/>
      <c r="D257" s="245" t="s">
        <v>99</v>
      </c>
      <c r="E257" s="245"/>
      <c r="F257" s="245"/>
      <c r="G257" s="67"/>
      <c r="H257" s="69">
        <f aca="true" t="shared" si="79" ref="H257:N257">H255+H256</f>
        <v>10587300</v>
      </c>
      <c r="I257" s="69">
        <f t="shared" si="79"/>
        <v>5961089</v>
      </c>
      <c r="J257" s="69">
        <f t="shared" si="79"/>
        <v>5961089</v>
      </c>
      <c r="K257" s="69">
        <f t="shared" si="79"/>
        <v>0</v>
      </c>
      <c r="L257" s="69">
        <f t="shared" si="79"/>
        <v>0</v>
      </c>
      <c r="M257" s="69">
        <f t="shared" si="79"/>
        <v>5961089</v>
      </c>
      <c r="N257" s="69">
        <f t="shared" si="79"/>
        <v>4626211</v>
      </c>
      <c r="O257" s="14">
        <f>O34+O37+O40+O49+O52+O67+O83+O107</f>
        <v>0</v>
      </c>
    </row>
    <row r="258" spans="1:254" s="17" customFormat="1" ht="15" hidden="1">
      <c r="A258" s="74"/>
      <c r="B258" s="75"/>
      <c r="C258" s="76"/>
      <c r="D258" s="76"/>
      <c r="E258" s="76"/>
      <c r="F258" s="76"/>
      <c r="G258" s="76"/>
      <c r="H258" s="77"/>
      <c r="I258" s="76"/>
      <c r="J258" s="76"/>
      <c r="K258" s="76"/>
      <c r="M258" s="27"/>
      <c r="N258" s="18"/>
      <c r="O258" s="1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</row>
    <row r="259" spans="1:11" ht="15" hidden="1">
      <c r="A259" s="66"/>
      <c r="B259" s="6"/>
      <c r="C259" s="234" t="s">
        <v>100</v>
      </c>
      <c r="D259" s="235"/>
      <c r="E259" s="235"/>
      <c r="F259" s="78">
        <v>210</v>
      </c>
      <c r="G259" s="67"/>
      <c r="H259" s="69">
        <f>H260+H261+H262</f>
        <v>3273200</v>
      </c>
      <c r="I259" s="69">
        <f>I260+I261+I262</f>
        <v>1747361.69</v>
      </c>
      <c r="J259" s="69">
        <f>J260+J261+J262</f>
        <v>1747361.69</v>
      </c>
      <c r="K259" s="69">
        <f>K260+K261+K262</f>
        <v>0</v>
      </c>
    </row>
    <row r="260" spans="1:11" ht="15" hidden="1">
      <c r="A260" s="66"/>
      <c r="B260" s="6"/>
      <c r="C260" s="67"/>
      <c r="D260" s="67"/>
      <c r="E260" s="67"/>
      <c r="F260" s="67">
        <v>211</v>
      </c>
      <c r="G260" s="67"/>
      <c r="H260" s="79">
        <f>H7+H8</f>
        <v>2261700</v>
      </c>
      <c r="I260" s="79">
        <f>I7+I8</f>
        <v>1262224.21</v>
      </c>
      <c r="J260" s="79">
        <f>J7+J8</f>
        <v>1262224.21</v>
      </c>
      <c r="K260" s="67"/>
    </row>
    <row r="261" spans="1:11" ht="15" hidden="1">
      <c r="A261" s="66"/>
      <c r="B261" s="6"/>
      <c r="C261" s="67"/>
      <c r="D261" s="67"/>
      <c r="E261" s="67"/>
      <c r="F261" s="67">
        <v>212</v>
      </c>
      <c r="G261" s="67"/>
      <c r="H261" s="8">
        <f>H12</f>
        <v>252300</v>
      </c>
      <c r="I261" s="8">
        <f>I12</f>
        <v>114840</v>
      </c>
      <c r="J261" s="8">
        <f>J12</f>
        <v>114840</v>
      </c>
      <c r="K261" s="67"/>
    </row>
    <row r="262" spans="1:11" ht="15" hidden="1">
      <c r="A262" s="66"/>
      <c r="B262" s="6"/>
      <c r="C262" s="67"/>
      <c r="D262" s="67"/>
      <c r="E262" s="67"/>
      <c r="F262" s="67">
        <v>213</v>
      </c>
      <c r="G262" s="67"/>
      <c r="H262" s="8">
        <f>H9+H10</f>
        <v>759200</v>
      </c>
      <c r="I262" s="8">
        <f>I9+I10</f>
        <v>370297.48</v>
      </c>
      <c r="J262" s="8">
        <f>J9+J10</f>
        <v>370297.48</v>
      </c>
      <c r="K262" s="67"/>
    </row>
    <row r="263" spans="1:11" ht="15" hidden="1">
      <c r="A263" s="66"/>
      <c r="B263" s="6"/>
      <c r="C263" s="67"/>
      <c r="D263" s="67"/>
      <c r="E263" s="67"/>
      <c r="F263" s="67"/>
      <c r="G263" s="67"/>
      <c r="I263" s="67"/>
      <c r="J263" s="67"/>
      <c r="K263" s="67"/>
    </row>
    <row r="264" spans="9:10" ht="15" hidden="1">
      <c r="I264" s="67"/>
      <c r="J264" s="67"/>
    </row>
    <row r="265" spans="9:10" ht="15" hidden="1">
      <c r="I265" s="67"/>
      <c r="J265" s="67"/>
    </row>
    <row r="266" spans="9:10" ht="15" hidden="1">
      <c r="I266" s="67"/>
      <c r="J266" s="67"/>
    </row>
    <row r="267" spans="9:10" ht="15" hidden="1">
      <c r="I267" s="67"/>
      <c r="J267" s="67"/>
    </row>
    <row r="268" spans="9:10" ht="15" hidden="1">
      <c r="I268" s="67"/>
      <c r="J268" s="67"/>
    </row>
    <row r="269" spans="9:10" ht="15" hidden="1">
      <c r="I269" s="67"/>
      <c r="J269" s="67"/>
    </row>
    <row r="270" spans="9:10" ht="15" hidden="1">
      <c r="I270" s="67"/>
      <c r="J270" s="67"/>
    </row>
    <row r="271" spans="9:10" ht="15" hidden="1">
      <c r="I271" s="67"/>
      <c r="J271" s="67"/>
    </row>
    <row r="272" spans="9:10" ht="15" hidden="1">
      <c r="I272" s="67"/>
      <c r="J272" s="67"/>
    </row>
    <row r="273" spans="9:10" ht="15" hidden="1">
      <c r="I273" s="67"/>
      <c r="J273" s="67"/>
    </row>
    <row r="274" spans="9:10" ht="15" hidden="1">
      <c r="I274" s="67"/>
      <c r="J274" s="67"/>
    </row>
    <row r="275" spans="1:15" ht="15">
      <c r="A275" s="20"/>
      <c r="B275" s="21"/>
      <c r="C275" s="22"/>
      <c r="D275" s="22"/>
      <c r="E275" s="22"/>
      <c r="F275" s="22"/>
      <c r="G275" s="22"/>
      <c r="H275" s="89"/>
      <c r="I275" s="88"/>
      <c r="J275" s="88"/>
      <c r="K275" s="22"/>
      <c r="L275" s="22"/>
      <c r="M275" s="28"/>
      <c r="N275" s="23"/>
      <c r="O275" s="23"/>
    </row>
    <row r="276" spans="1:15" ht="15">
      <c r="A276" s="24"/>
      <c r="B276" s="25"/>
      <c r="C276" s="9"/>
      <c r="D276" s="9"/>
      <c r="E276" s="9"/>
      <c r="F276" s="9"/>
      <c r="G276" s="9"/>
      <c r="H276" s="90"/>
      <c r="I276" s="9"/>
      <c r="J276" s="9"/>
      <c r="K276" s="9"/>
      <c r="L276" s="9"/>
      <c r="M276" s="29"/>
      <c r="N276" s="26"/>
      <c r="O276" s="26"/>
    </row>
    <row r="277" spans="1:15" ht="15">
      <c r="A277" s="24"/>
      <c r="B277" s="25"/>
      <c r="C277" s="9"/>
      <c r="D277" s="9"/>
      <c r="E277" s="9"/>
      <c r="F277" s="9"/>
      <c r="G277" s="9"/>
      <c r="H277" s="90"/>
      <c r="I277" s="9"/>
      <c r="J277" s="9"/>
      <c r="K277" s="9"/>
      <c r="L277" s="9"/>
      <c r="M277" s="29"/>
      <c r="N277" s="26"/>
      <c r="O277" s="26"/>
    </row>
    <row r="278" spans="1:15" ht="18" customHeight="1">
      <c r="A278" s="24"/>
      <c r="B278" s="25"/>
      <c r="C278" s="9"/>
      <c r="D278" s="9"/>
      <c r="E278" s="9"/>
      <c r="F278" s="9"/>
      <c r="G278" s="9"/>
      <c r="H278" s="90"/>
      <c r="I278" s="9"/>
      <c r="J278" s="9"/>
      <c r="K278" s="9"/>
      <c r="L278" s="9"/>
      <c r="M278" s="29"/>
      <c r="N278" s="26"/>
      <c r="O278" s="26"/>
    </row>
    <row r="279" spans="1:15" ht="18" customHeight="1">
      <c r="A279" s="24"/>
      <c r="B279" s="25"/>
      <c r="C279" s="9"/>
      <c r="D279" s="9"/>
      <c r="E279" s="9"/>
      <c r="F279" s="9"/>
      <c r="G279" s="9"/>
      <c r="H279" s="90"/>
      <c r="I279" s="9"/>
      <c r="J279" s="9"/>
      <c r="K279" s="9"/>
      <c r="L279" s="9"/>
      <c r="M279" s="29"/>
      <c r="N279" s="26"/>
      <c r="O279" s="26"/>
    </row>
    <row r="280" spans="1:254" s="22" customFormat="1" ht="15">
      <c r="A280" s="24"/>
      <c r="B280" s="25"/>
      <c r="C280" s="9"/>
      <c r="D280" s="9"/>
      <c r="E280" s="9"/>
      <c r="F280" s="9"/>
      <c r="G280" s="9"/>
      <c r="H280" s="90"/>
      <c r="I280" s="9"/>
      <c r="J280" s="9"/>
      <c r="K280" s="9"/>
      <c r="L280" s="9"/>
      <c r="M280" s="29"/>
      <c r="N280" s="26"/>
      <c r="O280" s="26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</row>
    <row r="281" spans="1:15" ht="15">
      <c r="A281" s="24"/>
      <c r="B281" s="25"/>
      <c r="C281" s="9"/>
      <c r="D281" s="9"/>
      <c r="E281" s="9"/>
      <c r="F281" s="9"/>
      <c r="G281" s="9"/>
      <c r="H281" s="90"/>
      <c r="I281" s="9"/>
      <c r="J281" s="9"/>
      <c r="K281" s="9"/>
      <c r="L281" s="9"/>
      <c r="M281" s="29"/>
      <c r="N281" s="26"/>
      <c r="O281" s="26"/>
    </row>
    <row r="282" spans="1:15" ht="15">
      <c r="A282" s="24"/>
      <c r="B282" s="25"/>
      <c r="C282" s="9"/>
      <c r="D282" s="9"/>
      <c r="E282" s="9"/>
      <c r="F282" s="9"/>
      <c r="G282" s="9"/>
      <c r="H282" s="90"/>
      <c r="I282" s="9"/>
      <c r="J282" s="9"/>
      <c r="K282" s="9"/>
      <c r="L282" s="9"/>
      <c r="M282" s="29"/>
      <c r="N282" s="26"/>
      <c r="O282" s="26"/>
    </row>
    <row r="283" spans="1:15" ht="15">
      <c r="A283" s="24"/>
      <c r="B283" s="25"/>
      <c r="C283" s="9"/>
      <c r="D283" s="9"/>
      <c r="E283" s="9"/>
      <c r="F283" s="9"/>
      <c r="G283" s="9"/>
      <c r="H283" s="90"/>
      <c r="I283" s="9"/>
      <c r="J283" s="9"/>
      <c r="K283" s="9"/>
      <c r="L283" s="9"/>
      <c r="M283" s="29"/>
      <c r="N283" s="26"/>
      <c r="O283" s="26"/>
    </row>
    <row r="284" spans="1:15" ht="15">
      <c r="A284" s="24"/>
      <c r="B284" s="25"/>
      <c r="C284" s="9"/>
      <c r="D284" s="9"/>
      <c r="E284" s="9"/>
      <c r="F284" s="9"/>
      <c r="G284" s="9"/>
      <c r="H284" s="90"/>
      <c r="I284" s="9"/>
      <c r="J284" s="9"/>
      <c r="K284" s="9"/>
      <c r="L284" s="9"/>
      <c r="M284" s="29"/>
      <c r="N284" s="26"/>
      <c r="O284" s="26"/>
    </row>
    <row r="285" spans="1:15" ht="15">
      <c r="A285" s="24"/>
      <c r="B285" s="25"/>
      <c r="C285" s="9"/>
      <c r="D285" s="9"/>
      <c r="E285" s="9"/>
      <c r="F285" s="9"/>
      <c r="G285" s="9"/>
      <c r="H285" s="90"/>
      <c r="I285" s="9"/>
      <c r="J285" s="9"/>
      <c r="K285" s="9"/>
      <c r="L285" s="9"/>
      <c r="M285" s="29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0"/>
      <c r="I286" s="9"/>
      <c r="J286" s="9"/>
      <c r="K286" s="9"/>
      <c r="L286" s="9"/>
      <c r="M286" s="29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0"/>
      <c r="I287" s="9"/>
      <c r="J287" s="9"/>
      <c r="K287" s="9"/>
      <c r="L287" s="9"/>
      <c r="M287" s="29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0"/>
      <c r="I288" s="9"/>
      <c r="J288" s="9"/>
      <c r="K288" s="9"/>
      <c r="L288" s="9"/>
      <c r="M288" s="29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0"/>
      <c r="I289" s="9"/>
      <c r="J289" s="9"/>
      <c r="K289" s="9"/>
      <c r="L289" s="9"/>
      <c r="M289" s="29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0"/>
      <c r="I292" s="9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0"/>
      <c r="I293" s="9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0"/>
      <c r="I294" s="9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9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9"/>
      <c r="H5623" s="90"/>
      <c r="I5623" s="9"/>
      <c r="J5623" s="9"/>
      <c r="K5623" s="9"/>
      <c r="L5623" s="9"/>
      <c r="M5623" s="29"/>
      <c r="N5623" s="26"/>
      <c r="O5623" s="26"/>
    </row>
  </sheetData>
  <sheetProtection/>
  <mergeCells count="13">
    <mergeCell ref="C244:G244"/>
    <mergeCell ref="C259:E259"/>
    <mergeCell ref="D3:I3"/>
    <mergeCell ref="D255:F255"/>
    <mergeCell ref="D256:F256"/>
    <mergeCell ref="D257:F257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9">
      <selection activeCell="I40" sqref="I40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04"/>
      <c r="BE1" s="55"/>
      <c r="BF1" s="55"/>
      <c r="BG1" s="55"/>
      <c r="BH1" s="55"/>
      <c r="BI1" s="10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4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55"/>
      <c r="FI1" s="55"/>
      <c r="FJ1" s="56" t="s">
        <v>446</v>
      </c>
    </row>
    <row r="2" spans="1:166" s="35" customFormat="1" ht="36.75" customHeight="1">
      <c r="A2" s="286" t="s">
        <v>187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8"/>
    </row>
    <row r="3" spans="1:166" s="35" customFormat="1" ht="33.75" customHeight="1">
      <c r="A3" s="258" t="s">
        <v>186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9" t="s">
        <v>443</v>
      </c>
      <c r="AQ3" s="259"/>
      <c r="AR3" s="259"/>
      <c r="AS3" s="259"/>
      <c r="AT3" s="259"/>
      <c r="AU3" s="259"/>
      <c r="AV3" s="263" t="s">
        <v>444</v>
      </c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5"/>
      <c r="BL3" s="263" t="s">
        <v>445</v>
      </c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5"/>
      <c r="CF3" s="276" t="s">
        <v>184</v>
      </c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63" t="s">
        <v>183</v>
      </c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2"/>
    </row>
    <row r="4" spans="1:166" s="35" customFormat="1" ht="74.2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9"/>
      <c r="AQ4" s="259"/>
      <c r="AR4" s="259"/>
      <c r="AS4" s="259"/>
      <c r="AT4" s="259"/>
      <c r="AU4" s="259"/>
      <c r="AV4" s="266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8"/>
      <c r="BL4" s="266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8"/>
      <c r="CF4" s="259" t="s">
        <v>442</v>
      </c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 t="s">
        <v>182</v>
      </c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 t="s">
        <v>181</v>
      </c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 t="s">
        <v>180</v>
      </c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73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5"/>
    </row>
    <row r="5" spans="1:166" s="35" customFormat="1" ht="18.75">
      <c r="A5" s="257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>
        <v>2</v>
      </c>
      <c r="AQ5" s="257"/>
      <c r="AR5" s="257"/>
      <c r="AS5" s="257"/>
      <c r="AT5" s="257"/>
      <c r="AU5" s="257"/>
      <c r="AV5" s="260">
        <v>3</v>
      </c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2"/>
      <c r="BL5" s="260">
        <v>4</v>
      </c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2"/>
      <c r="CF5" s="257">
        <v>5</v>
      </c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>
        <v>6</v>
      </c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>
        <v>7</v>
      </c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>
        <v>8</v>
      </c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60">
        <v>9</v>
      </c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70"/>
    </row>
    <row r="6" spans="1:166" s="35" customFormat="1" ht="45.75" customHeight="1">
      <c r="A6" s="253" t="s">
        <v>179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2" t="s">
        <v>469</v>
      </c>
      <c r="AQ6" s="252"/>
      <c r="AR6" s="252"/>
      <c r="AS6" s="252"/>
      <c r="AT6" s="252"/>
      <c r="AU6" s="252"/>
      <c r="AV6" s="247" t="s">
        <v>173</v>
      </c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9"/>
      <c r="BL6" s="247">
        <v>103700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9"/>
      <c r="CF6" s="113">
        <f>CF16+CF11</f>
        <v>-395560.5800000001</v>
      </c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>
        <f>CF6</f>
        <v>-395560.5800000001</v>
      </c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7">
        <f>ET16</f>
        <v>499260.5800000001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9"/>
    </row>
    <row r="7" spans="1:166" s="35" customFormat="1" ht="32.25" customHeight="1">
      <c r="A7" s="251" t="s">
        <v>178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  <c r="AQ7" s="252"/>
      <c r="AR7" s="252"/>
      <c r="AS7" s="252"/>
      <c r="AT7" s="252"/>
      <c r="AU7" s="252"/>
      <c r="AV7" s="247" t="s">
        <v>173</v>
      </c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9"/>
      <c r="BL7" s="247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9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7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9"/>
    </row>
    <row r="8" spans="1:166" s="35" customFormat="1" ht="32.25" customHeight="1">
      <c r="A8" s="250" t="s">
        <v>177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126" t="s">
        <v>176</v>
      </c>
      <c r="AQ8" s="126"/>
      <c r="AR8" s="126"/>
      <c r="AS8" s="126"/>
      <c r="AT8" s="126"/>
      <c r="AU8" s="126"/>
      <c r="AV8" s="247" t="s">
        <v>173</v>
      </c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9"/>
      <c r="BL8" s="247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9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7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9"/>
    </row>
    <row r="9" spans="1:166" s="35" customFormat="1" ht="32.25" customHeight="1">
      <c r="A9" s="250" t="s">
        <v>450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126"/>
      <c r="AQ9" s="126"/>
      <c r="AR9" s="126"/>
      <c r="AS9" s="126"/>
      <c r="AT9" s="126"/>
      <c r="AU9" s="126"/>
      <c r="AV9" s="247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9"/>
      <c r="BL9" s="247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9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7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9"/>
    </row>
    <row r="10" spans="1:166" s="35" customFormat="1" ht="32.25" customHeight="1">
      <c r="A10" s="250" t="s">
        <v>447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126"/>
      <c r="AQ10" s="126"/>
      <c r="AR10" s="126"/>
      <c r="AS10" s="126"/>
      <c r="AT10" s="126"/>
      <c r="AU10" s="126"/>
      <c r="AV10" s="247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247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7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9"/>
    </row>
    <row r="11" spans="1:166" s="35" customFormat="1" ht="32.25" customHeight="1">
      <c r="A11" s="254" t="s">
        <v>448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6"/>
      <c r="AP11" s="280"/>
      <c r="AQ11" s="281"/>
      <c r="AR11" s="281"/>
      <c r="AS11" s="281"/>
      <c r="AT11" s="281"/>
      <c r="AU11" s="282"/>
      <c r="AV11" s="283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5"/>
      <c r="BL11" s="247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5"/>
      <c r="CF11" s="277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9"/>
      <c r="CW11" s="247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9"/>
      <c r="DN11" s="247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9"/>
      <c r="EE11" s="247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9"/>
      <c r="ET11" s="247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9"/>
    </row>
    <row r="12" spans="1:166" s="35" customFormat="1" ht="32.25" customHeight="1">
      <c r="A12" s="289" t="s">
        <v>449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126"/>
      <c r="AQ12" s="126"/>
      <c r="AR12" s="126"/>
      <c r="AS12" s="126"/>
      <c r="AT12" s="126"/>
      <c r="AU12" s="126"/>
      <c r="AV12" s="247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9"/>
      <c r="BL12" s="247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9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7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9"/>
    </row>
    <row r="13" spans="1:166" s="35" customFormat="1" ht="32.25" customHeight="1">
      <c r="A13" s="250" t="s">
        <v>175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126" t="s">
        <v>174</v>
      </c>
      <c r="AQ13" s="126"/>
      <c r="AR13" s="126"/>
      <c r="AS13" s="126"/>
      <c r="AT13" s="126"/>
      <c r="AU13" s="126"/>
      <c r="AV13" s="247" t="s">
        <v>173</v>
      </c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9"/>
      <c r="BL13" s="247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9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7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9"/>
    </row>
    <row r="14" spans="1:166" s="35" customFormat="1" ht="32.25" customHeight="1">
      <c r="A14" s="294" t="s">
        <v>450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  <c r="AP14" s="126"/>
      <c r="AQ14" s="126"/>
      <c r="AR14" s="126"/>
      <c r="AS14" s="126"/>
      <c r="AT14" s="126"/>
      <c r="AU14" s="126"/>
      <c r="AV14" s="247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9"/>
      <c r="BL14" s="247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9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7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9"/>
    </row>
    <row r="15" spans="1:166" s="35" customFormat="1" ht="32.2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6"/>
      <c r="AP15" s="280"/>
      <c r="AQ15" s="281"/>
      <c r="AR15" s="281"/>
      <c r="AS15" s="281"/>
      <c r="AT15" s="281"/>
      <c r="AU15" s="282"/>
      <c r="AV15" s="247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9"/>
      <c r="BL15" s="247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9"/>
      <c r="CF15" s="277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9"/>
      <c r="CW15" s="247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247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9"/>
      <c r="EE15" s="247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9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9"/>
    </row>
    <row r="16" spans="1:166" s="35" customFormat="1" ht="32.25" customHeight="1">
      <c r="A16" s="289" t="s">
        <v>172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126" t="s">
        <v>171</v>
      </c>
      <c r="AQ16" s="126"/>
      <c r="AR16" s="126"/>
      <c r="AS16" s="126"/>
      <c r="AT16" s="126"/>
      <c r="AU16" s="126"/>
      <c r="AV16" s="247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  <c r="BL16" s="247">
        <v>103700</v>
      </c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9"/>
      <c r="CF16" s="113">
        <f>CF17+CF18</f>
        <v>-395560.5800000001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>
        <f>CF16</f>
        <v>-395560.5800000001</v>
      </c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7">
        <f>ET18+ET17</f>
        <v>499260.5800000001</v>
      </c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9"/>
    </row>
    <row r="17" spans="1:166" s="35" customFormat="1" ht="32.25" customHeight="1">
      <c r="A17" s="289" t="s">
        <v>451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126" t="s">
        <v>170</v>
      </c>
      <c r="AQ17" s="126"/>
      <c r="AR17" s="126"/>
      <c r="AS17" s="126"/>
      <c r="AT17" s="126"/>
      <c r="AU17" s="126"/>
      <c r="AV17" s="277" t="s">
        <v>169</v>
      </c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9"/>
      <c r="BL17" s="247">
        <f>-доходы!BJ18</f>
        <v>-10483600</v>
      </c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9"/>
      <c r="CF17" s="113">
        <f>-доходы!CF18</f>
        <v>-6356649.58</v>
      </c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>
        <f>CF17</f>
        <v>-6356649.58</v>
      </c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7">
        <f>BL17-CF17</f>
        <v>-4126950.42</v>
      </c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9"/>
    </row>
    <row r="18" spans="1:166" s="35" customFormat="1" ht="32.25" customHeight="1">
      <c r="A18" s="289" t="s">
        <v>452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126" t="s">
        <v>168</v>
      </c>
      <c r="AQ18" s="126"/>
      <c r="AR18" s="126"/>
      <c r="AS18" s="126"/>
      <c r="AT18" s="126"/>
      <c r="AU18" s="126"/>
      <c r="AV18" s="277" t="s">
        <v>167</v>
      </c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9"/>
      <c r="BL18" s="247">
        <f>расходы!H4</f>
        <v>10587300</v>
      </c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9"/>
      <c r="CF18" s="113">
        <f>расходы!I4</f>
        <v>5961089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>
        <f>CF18</f>
        <v>5961089</v>
      </c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7">
        <f>BL18-CF18</f>
        <v>4626211</v>
      </c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9"/>
    </row>
    <row r="19" spans="1:166" s="35" customFormat="1" ht="32.25" customHeight="1">
      <c r="A19" s="254" t="s">
        <v>453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6"/>
      <c r="AP19" s="280" t="s">
        <v>454</v>
      </c>
      <c r="AQ19" s="281"/>
      <c r="AR19" s="281"/>
      <c r="AS19" s="281"/>
      <c r="AT19" s="281"/>
      <c r="AU19" s="282"/>
      <c r="AV19" s="247" t="s">
        <v>173</v>
      </c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9"/>
      <c r="BL19" s="247" t="s">
        <v>173</v>
      </c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9"/>
      <c r="CF19" s="277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9"/>
      <c r="CW19" s="247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9"/>
      <c r="DN19" s="247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9"/>
      <c r="EE19" s="247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9"/>
      <c r="ET19" s="247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9"/>
    </row>
    <row r="20" spans="1:166" s="35" customFormat="1" ht="57.75" customHeight="1">
      <c r="A20" s="298" t="s">
        <v>458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300"/>
      <c r="AP20" s="280" t="s">
        <v>455</v>
      </c>
      <c r="AQ20" s="281"/>
      <c r="AR20" s="281"/>
      <c r="AS20" s="281"/>
      <c r="AT20" s="281"/>
      <c r="AU20" s="282"/>
      <c r="AV20" s="247" t="s">
        <v>173</v>
      </c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9"/>
      <c r="BL20" s="247" t="s">
        <v>173</v>
      </c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9"/>
      <c r="CF20" s="277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9"/>
      <c r="CW20" s="247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9"/>
      <c r="DN20" s="247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9"/>
      <c r="EE20" s="247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9"/>
      <c r="ET20" s="247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9"/>
    </row>
    <row r="21" spans="1:166" s="35" customFormat="1" ht="32.25" customHeight="1">
      <c r="A21" s="254" t="s">
        <v>459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  <c r="AP21" s="280"/>
      <c r="AQ21" s="281"/>
      <c r="AR21" s="281"/>
      <c r="AS21" s="281"/>
      <c r="AT21" s="281"/>
      <c r="AU21" s="282"/>
      <c r="AV21" s="247" t="s">
        <v>173</v>
      </c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9"/>
      <c r="BL21" s="247" t="s">
        <v>173</v>
      </c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9"/>
      <c r="CF21" s="277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9"/>
      <c r="CW21" s="247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9"/>
      <c r="DN21" s="247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9"/>
      <c r="EE21" s="247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9"/>
      <c r="ET21" s="247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9"/>
    </row>
    <row r="22" spans="1:166" s="35" customFormat="1" ht="32.25" customHeight="1">
      <c r="A22" s="254" t="s">
        <v>460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6"/>
      <c r="AP22" s="280" t="s">
        <v>456</v>
      </c>
      <c r="AQ22" s="281"/>
      <c r="AR22" s="281"/>
      <c r="AS22" s="281"/>
      <c r="AT22" s="281"/>
      <c r="AU22" s="282"/>
      <c r="AV22" s="247" t="s">
        <v>173</v>
      </c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9"/>
      <c r="BL22" s="247" t="s">
        <v>173</v>
      </c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9"/>
      <c r="CF22" s="277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9"/>
      <c r="CW22" s="247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9"/>
      <c r="DN22" s="247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9"/>
      <c r="EE22" s="247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9"/>
      <c r="ET22" s="247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9"/>
    </row>
    <row r="23" spans="1:166" s="35" customFormat="1" ht="32.25" customHeight="1">
      <c r="A23" s="254" t="s">
        <v>461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6"/>
      <c r="AP23" s="280" t="s">
        <v>457</v>
      </c>
      <c r="AQ23" s="281"/>
      <c r="AR23" s="281"/>
      <c r="AS23" s="281"/>
      <c r="AT23" s="281"/>
      <c r="AU23" s="282"/>
      <c r="AV23" s="247" t="s">
        <v>173</v>
      </c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9"/>
      <c r="BL23" s="247" t="s">
        <v>173</v>
      </c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9"/>
      <c r="CF23" s="277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9"/>
      <c r="CW23" s="247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9"/>
      <c r="DN23" s="247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9"/>
      <c r="EE23" s="247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9"/>
      <c r="ET23" s="247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9"/>
    </row>
    <row r="24" spans="1:166" s="35" customFormat="1" ht="18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04"/>
      <c r="BE24" s="55"/>
      <c r="BF24" s="55"/>
      <c r="BG24" s="55"/>
      <c r="BH24" s="55"/>
      <c r="BI24" s="10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4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55"/>
      <c r="FI24" s="55"/>
      <c r="FJ24" s="56"/>
    </row>
    <row r="25" spans="1:166" s="35" customFormat="1" ht="37.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04"/>
      <c r="BE25" s="55"/>
      <c r="BF25" s="55"/>
      <c r="BG25" s="55"/>
      <c r="BH25" s="55"/>
      <c r="BI25" s="10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4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55"/>
      <c r="FI25" s="55"/>
      <c r="FJ25" s="56" t="s">
        <v>446</v>
      </c>
    </row>
    <row r="26" spans="1:166" s="35" customFormat="1" ht="35.25" customHeight="1">
      <c r="A26" s="258" t="s">
        <v>186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9" t="s">
        <v>443</v>
      </c>
      <c r="AQ26" s="259"/>
      <c r="AR26" s="259"/>
      <c r="AS26" s="259"/>
      <c r="AT26" s="259"/>
      <c r="AU26" s="259"/>
      <c r="AV26" s="263" t="s">
        <v>444</v>
      </c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5"/>
      <c r="BL26" s="263" t="s">
        <v>445</v>
      </c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5"/>
      <c r="CF26" s="276" t="s">
        <v>184</v>
      </c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63" t="s">
        <v>183</v>
      </c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2"/>
    </row>
    <row r="27" spans="1:166" s="35" customFormat="1" ht="75.7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9"/>
      <c r="AQ27" s="259"/>
      <c r="AR27" s="259"/>
      <c r="AS27" s="259"/>
      <c r="AT27" s="259"/>
      <c r="AU27" s="259"/>
      <c r="AV27" s="266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8"/>
      <c r="BL27" s="266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8"/>
      <c r="CF27" s="259" t="s">
        <v>442</v>
      </c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 t="s">
        <v>182</v>
      </c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 t="s">
        <v>181</v>
      </c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 t="s">
        <v>180</v>
      </c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73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5"/>
    </row>
    <row r="28" spans="1:166" s="35" customFormat="1" ht="18.75">
      <c r="A28" s="257">
        <v>1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>
        <v>2</v>
      </c>
      <c r="AQ28" s="257"/>
      <c r="AR28" s="257"/>
      <c r="AS28" s="257"/>
      <c r="AT28" s="257"/>
      <c r="AU28" s="257"/>
      <c r="AV28" s="260">
        <v>3</v>
      </c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2"/>
      <c r="BL28" s="260">
        <v>4</v>
      </c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2"/>
      <c r="CF28" s="257">
        <v>5</v>
      </c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>
        <v>6</v>
      </c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>
        <v>7</v>
      </c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>
        <v>8</v>
      </c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60">
        <v>9</v>
      </c>
      <c r="EU28" s="269"/>
      <c r="EV28" s="269"/>
      <c r="EW28" s="269"/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70"/>
    </row>
    <row r="29" spans="1:166" s="35" customFormat="1" ht="45.75" customHeight="1">
      <c r="A29" s="253" t="s">
        <v>465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2" t="s">
        <v>462</v>
      </c>
      <c r="AQ29" s="252"/>
      <c r="AR29" s="252"/>
      <c r="AS29" s="252"/>
      <c r="AT29" s="252"/>
      <c r="AU29" s="252"/>
      <c r="AV29" s="247" t="s">
        <v>173</v>
      </c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9"/>
      <c r="BL29" s="247" t="s">
        <v>173</v>
      </c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9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7" t="s">
        <v>173</v>
      </c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9"/>
    </row>
    <row r="30" spans="1:166" s="35" customFormat="1" ht="32.25" customHeight="1">
      <c r="A30" s="251" t="s">
        <v>178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2"/>
      <c r="AQ30" s="252"/>
      <c r="AR30" s="252"/>
      <c r="AS30" s="252"/>
      <c r="AT30" s="252"/>
      <c r="AU30" s="252"/>
      <c r="AV30" s="247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9"/>
      <c r="BL30" s="247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9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7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9"/>
    </row>
    <row r="31" spans="1:166" s="35" customFormat="1" ht="32.25" customHeight="1">
      <c r="A31" s="250" t="s">
        <v>466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126" t="s">
        <v>463</v>
      </c>
      <c r="AQ31" s="126"/>
      <c r="AR31" s="126"/>
      <c r="AS31" s="126"/>
      <c r="AT31" s="126"/>
      <c r="AU31" s="126"/>
      <c r="AV31" s="247" t="s">
        <v>173</v>
      </c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9"/>
      <c r="BL31" s="247" t="s">
        <v>173</v>
      </c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9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7" t="s">
        <v>173</v>
      </c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9"/>
    </row>
    <row r="32" spans="1:166" s="35" customFormat="1" ht="32.25" customHeight="1">
      <c r="A32" s="250" t="s">
        <v>467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126" t="s">
        <v>464</v>
      </c>
      <c r="AQ32" s="126"/>
      <c r="AR32" s="126"/>
      <c r="AS32" s="126"/>
      <c r="AT32" s="126"/>
      <c r="AU32" s="126"/>
      <c r="AV32" s="247" t="s">
        <v>173</v>
      </c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9"/>
      <c r="BL32" s="247" t="s">
        <v>173</v>
      </c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9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7" t="s">
        <v>173</v>
      </c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9"/>
    </row>
    <row r="33" s="35" customFormat="1" ht="27.75" customHeight="1"/>
    <row r="34" spans="1:84" s="35" customFormat="1" ht="47.25" customHeight="1">
      <c r="A34" s="93" t="s">
        <v>484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H34" s="291" t="s">
        <v>483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CF34" s="35" t="s">
        <v>166</v>
      </c>
    </row>
    <row r="35" spans="14:149" s="35" customFormat="1" ht="20.25">
      <c r="N35" s="292" t="s">
        <v>163</v>
      </c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H35" s="297" t="s">
        <v>162</v>
      </c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CF35" s="35" t="s">
        <v>165</v>
      </c>
      <c r="CG35" s="35" t="s">
        <v>383</v>
      </c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S35" s="290" t="s">
        <v>412</v>
      </c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290"/>
    </row>
    <row r="36" spans="1:153" s="35" customFormat="1" ht="44.25" customHeight="1">
      <c r="A36" s="35" t="s">
        <v>164</v>
      </c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H36" s="291" t="s">
        <v>402</v>
      </c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DC36" s="292" t="s">
        <v>163</v>
      </c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S36" s="292" t="s">
        <v>162</v>
      </c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292"/>
      <c r="ES36" s="292"/>
      <c r="EW36" s="83"/>
    </row>
    <row r="37" spans="18:60" s="35" customFormat="1" ht="15.75" customHeight="1">
      <c r="R37" s="292" t="s">
        <v>163</v>
      </c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H37" s="297" t="s">
        <v>162</v>
      </c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01" t="s">
        <v>161</v>
      </c>
      <c r="B39" s="301"/>
      <c r="C39" s="302" t="s">
        <v>378</v>
      </c>
      <c r="D39" s="302"/>
      <c r="E39" s="302"/>
      <c r="F39" s="35" t="s">
        <v>161</v>
      </c>
      <c r="I39" s="293" t="s">
        <v>481</v>
      </c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301">
        <v>20</v>
      </c>
      <c r="Z39" s="301"/>
      <c r="AA39" s="301"/>
      <c r="AB39" s="301"/>
      <c r="AC39" s="301"/>
      <c r="AD39" s="184" t="s">
        <v>434</v>
      </c>
      <c r="AE39" s="184"/>
      <c r="AF39" s="184"/>
      <c r="BL39" s="39"/>
      <c r="BM39" s="38" t="s">
        <v>160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CW21:DM21"/>
    <mergeCell ref="AV18:BK18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P13:AU13"/>
    <mergeCell ref="BL15:CE15"/>
    <mergeCell ref="AV15:BK15"/>
    <mergeCell ref="AP15:AU15"/>
    <mergeCell ref="AV13:BK13"/>
    <mergeCell ref="AV14:BK14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AV12:BK12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BL13:CE13"/>
    <mergeCell ref="DN27:ED27"/>
    <mergeCell ref="EE27:ES27"/>
    <mergeCell ref="ET10:FJ10"/>
    <mergeCell ref="ET13:FJ13"/>
    <mergeCell ref="ET14:FJ14"/>
    <mergeCell ref="ET12:FJ12"/>
    <mergeCell ref="ET16:FJ16"/>
    <mergeCell ref="EE16:ES16"/>
    <mergeCell ref="DN10:ED10"/>
    <mergeCell ref="ET11:FJ11"/>
    <mergeCell ref="EE14:ES14"/>
    <mergeCell ref="EE13:ES13"/>
    <mergeCell ref="ET7:FJ7"/>
    <mergeCell ref="EE5:ES5"/>
    <mergeCell ref="EE10:ES10"/>
    <mergeCell ref="EE11:ES11"/>
    <mergeCell ref="ET8:FJ8"/>
    <mergeCell ref="A5:AO5"/>
    <mergeCell ref="EE7:ES7"/>
    <mergeCell ref="A7:AO7"/>
    <mergeCell ref="AP7:AU7"/>
    <mergeCell ref="AV7:BK7"/>
    <mergeCell ref="BL7:CE7"/>
    <mergeCell ref="CF7:CV7"/>
    <mergeCell ref="CW7:DM7"/>
    <mergeCell ref="A6:AO6"/>
    <mergeCell ref="AP6:AU6"/>
    <mergeCell ref="AP5:AU5"/>
    <mergeCell ref="AV5:BK5"/>
    <mergeCell ref="BL5:CE5"/>
    <mergeCell ref="EE9:ES9"/>
    <mergeCell ref="CW9:DM9"/>
    <mergeCell ref="DN9:ED9"/>
    <mergeCell ref="CW5:DM5"/>
    <mergeCell ref="DN5:ED5"/>
    <mergeCell ref="EE8:ES8"/>
    <mergeCell ref="CF6:CV6"/>
    <mergeCell ref="CF5:CV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AV6:BK6"/>
    <mergeCell ref="BL6:CE6"/>
    <mergeCell ref="ET9:FJ9"/>
    <mergeCell ref="CW6:DM6"/>
    <mergeCell ref="DN6:ED6"/>
    <mergeCell ref="EE6:ES6"/>
    <mergeCell ref="BL9:CE9"/>
    <mergeCell ref="BL8:CE8"/>
    <mergeCell ref="CW8:DM8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A22:AO22"/>
    <mergeCell ref="AP22:AU22"/>
    <mergeCell ref="AV22:BK22"/>
    <mergeCell ref="CF22:CV22"/>
    <mergeCell ref="CW22:DM22"/>
    <mergeCell ref="DN22:ED22"/>
    <mergeCell ref="CF26:ES26"/>
    <mergeCell ref="CF23:CV23"/>
    <mergeCell ref="CW23:DM23"/>
    <mergeCell ref="ET22:FJ22"/>
    <mergeCell ref="EE20:ES20"/>
    <mergeCell ref="ET20:FJ20"/>
    <mergeCell ref="EE22:ES22"/>
    <mergeCell ref="EE21:ES21"/>
    <mergeCell ref="ET21:FJ21"/>
    <mergeCell ref="CF21:CV21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AV26:BK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2018-08-01T10:42:23Z</cp:lastPrinted>
  <dcterms:created xsi:type="dcterms:W3CDTF">2015-02-02T08:55:52Z</dcterms:created>
  <dcterms:modified xsi:type="dcterms:W3CDTF">2018-08-31T12:09:51Z</dcterms:modified>
  <cp:category/>
  <cp:version/>
  <cp:contentType/>
  <cp:contentStatus/>
</cp:coreProperties>
</file>