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'доходы'!$A$1:$FJ$132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<sst xmlns="http://schemas.openxmlformats.org/spreadsheetml/2006/main" count="1552" uniqueCount="479">
  <si>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</si>
  <si>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</si>
  <si>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</si>
  <si>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</si>
  <si>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</si>
  <si>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</si>
  <si>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</si>
  <si>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</si>
  <si>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</si>
  <si>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</si>
  <si>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</si>
  <si>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</si>
  <si>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</si>
  <si>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</si>
  <si>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</si>
  <si>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</si>
  <si>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</si>
  <si>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</si>
  <si>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</si>
  <si>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</si>
  <si>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</si>
  <si>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</si>
  <si>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</si>
  <si>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</si>
  <si>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</si>
  <si>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</si>
  <si>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</si>
  <si>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</si>
  <si>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</si>
  <si>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</si>
  <si>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</si>
  <si>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</si>
  <si>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</si>
  <si>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</si>
  <si>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</si>
  <si>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</si>
  <si>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</si>
  <si>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</si>
  <si>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</si>
  <si>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</si>
  <si>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</si>
  <si>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</si>
  <si>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</si>
  <si>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</si>
  <si>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</si>
  <si>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</si>
  <si>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</si>
  <si>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</si>
  <si>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</si>
  <si>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</si>
  <si>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</si>
  <si>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</si>
  <si>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</si>
  <si>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</si>
  <si>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</si>
  <si>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</si>
  <si>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</si>
  <si>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</si>
  <si>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</si>
  <si>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</si>
  <si>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</si>
  <si>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</si>
  <si>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</si>
  <si>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</si>
  <si>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</si>
  <si>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</si>
  <si>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</si>
  <si>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</si>
  <si>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</si>
  <si>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</si>
  <si>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</si>
  <si>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</si>
  <si>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</si>
  <si>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</si>
  <si>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</si>
  <si>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</si>
  <si>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</si>
  <si>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</si>
  <si>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</si>
  <si>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</si>
  <si>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</si>
  <si>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</si>
  <si>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</si>
  <si>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</si>
  <si>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</si>
  <si>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</si>
  <si>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</si>
  <si>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</si>
  <si>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</si>
  <si>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</si>
  <si>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</si>
  <si>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</si>
  <si>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</si>
  <si>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</si>
  <si>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</si>
  <si>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</si>
  <si>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</si>
  <si>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</si>
  <si>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</si>
  <si>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</si>
  <si>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</si>
  <si>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</si>
  <si>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</si>
  <si>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</si>
  <si>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</si>
  <si>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</si>
  <si>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</si>
  <si>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</si>
  <si>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</si>
  <si>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</si>
  <si>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</si>
  <si>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</si>
  <si>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</si>
  <si>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</si>
  <si>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</si>
  <si>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</si>
  <si>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</si>
  <si>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</si>
  <si>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</si>
  <si>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</si>
  <si>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</si>
  <si>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</si>
  <si>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</si>
  <si>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</si>
  <si>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</si>
  <si>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</si>
  <si>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</si>
  <si>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</si>
  <si>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</si>
  <si>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</si>
  <si>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</si>
  <si>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</si>
  <si>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</si>
  <si>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</si>
  <si>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</si>
  <si>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</si>
  <si>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</si>
  <si>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</si>
  <si>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</si>
  <si>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</si>
  <si>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</si>
  <si>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</si>
  <si>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</si>
  <si>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</si>
  <si>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</si>
  <si>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</si>
  <si>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</si>
  <si>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</si>
  <si>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</si>
  <si>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</si>
  <si>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</si>
  <si>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</si>
  <si>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</si>
  <si>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</si>
  <si>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</si>
  <si>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</si>
  <si>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</si>
  <si>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</si>
  <si>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</si>
  <si>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</si>
  <si>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</si>
  <si>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</si>
  <si>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</si>
  <si>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</si>
  <si>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</si>
  <si>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</si>
  <si>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</si>
  <si>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</si>
  <si>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</si>
  <si>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</si>
  <si>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</si>
  <si>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</si>
  <si>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</si>
  <si>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</si>
  <si>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</si>
  <si>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</si>
  <si>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</si>
  <si>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</si>
  <si>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</si>
  <si>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</si>
  <si>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</si>
  <si>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</si>
  <si>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</si>
  <si>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</si>
  <si>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</si>
  <si>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</si>
  <si>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</si>
  <si>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</si>
  <si>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</si>
  <si>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</si>
  <si>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</si>
  <si>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</si>
  <si>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</si>
  <si>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</si>
  <si>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</si>
  <si>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</si>
  <si>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</si>
  <si>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</si>
  <si>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</si>
  <si>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</si>
  <si>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</si>
  <si>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</si>
  <si>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</si>
  <si>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</si>
  <si>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</si>
  <si>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</si>
  <si>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</si>
  <si>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</si>
  <si>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</si>
  <si>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</si>
  <si>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</si>
  <si>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</si>
  <si>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</si>
  <si>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</si>
  <si>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</si>
  <si>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</si>
  <si>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</si>
  <si>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</si>
  <si>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</si>
  <si>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</si>
  <si>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</si>
  <si>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</si>
  <si>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</si>
  <si>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</si>
  <si>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</si>
  <si>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</si>
  <si>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</si>
  <si>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</si>
  <si>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</si>
  <si>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</si>
  <si>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</si>
  <si>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</si>
  <si>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</si>
  <si>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</si>
  <si>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</si>
  <si>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</si>
  <si>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</si>
  <si>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</si>
  <si>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</si>
  <si>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</si>
  <si>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</si>
  <si>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</si>
  <si>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</si>
  <si>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</si>
  <si>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</si>
  <si>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</si>
  <si>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</si>
  <si>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</si>
  <si>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</si>
  <si>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</si>
  <si>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</si>
  <si>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</si>
  <si>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</si>
  <si>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</si>
  <si>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</si>
  <si>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</si>
  <si>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</si>
  <si>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</si>
  <si>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</si>
  <si>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</si>
  <si>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</si>
  <si>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</si>
  <si>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</si>
  <si>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</si>
  <si>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</si>
  <si>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</si>
  <si>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</si>
  <si>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</si>
  <si>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</si>
  <si>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</si>
  <si>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</si>
  <si>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</si>
  <si>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</si>
  <si>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</si>
  <si>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</si>
  <si>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</si>
  <si>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</si>
  <si>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</si>
  <si>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</si>
  <si>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</si>
  <si>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</si>
  <si>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</si>
  <si>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</si>
  <si>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</si>
  <si>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</si>
  <si>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</si>
  <si>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</si>
  <si>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</si>
  <si>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</si>
  <si>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</si>
  <si>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</si>
  <si>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</si>
  <si>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</si>
  <si>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</si>
  <si>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</si>
  <si>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</si>
  <si>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</si>
  <si>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</si>
  <si>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</si>
  <si>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</si>
  <si>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</si>
  <si>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</si>
  <si>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</si>
  <si>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</si>
  <si>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</si>
  <si>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</si>
  <si>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</si>
  <si>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</si>
  <si>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</si>
  <si>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</si>
  <si>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</si>
  <si>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</si>
  <si>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</si>
  <si>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</si>
  <si>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</si>
  <si>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</si>
  <si>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</si>
  <si>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</si>
  <si>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</si>
  <si>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</si>
  <si>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</si>
  <si>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</si>
  <si>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</si>
  <si>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</si>
  <si>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</si>
  <si>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</si>
  <si>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</si>
  <si>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</si>
  <si>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</si>
  <si>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</si>
  <si>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</si>
  <si>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</si>
  <si>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</si>
  <si>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</si>
  <si>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</si>
  <si>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</si>
  <si>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</si>
  <si>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</si>
  <si>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</si>
  <si>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</si>
  <si>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</si>
  <si>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</si>
  <si>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</si>
  <si>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</si>
  <si>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</si>
  <si>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</si>
  <si>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</si>
  <si>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</si>
  <si>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</si>
  <si>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</si>
  <si>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</si>
  <si>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</si>
  <si>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</si>
  <si>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</si>
  <si>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</si>
  <si>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</si>
  <si>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</si>
  <si>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</si>
  <si>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</si>
  <si>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</si>
  <si>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</si>
  <si>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</si>
  <si>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</si>
  <si>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</si>
  <si>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</si>
  <si>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</si>
  <si>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</si>
  <si>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</si>
  <si>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</si>
  <si>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</si>
  <si>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</si>
  <si>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</si>
  <si>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</si>
  <si>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</si>
  <si>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</si>
  <si>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</si>
  <si>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</si>
  <si>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</si>
  <si>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</si>
  <si>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</si>
  <si>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</si>
  <si>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</si>
  <si>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</si>
  <si>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</si>
  <si>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</si>
  <si>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</si>
  <si>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</si>
  <si>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</si>
  <si>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</si>
  <si>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</si>
  <si>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</si>
  <si>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</si>
  <si>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</si>
  <si>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</si>
  <si>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</si>
  <si>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</si>
  <si>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</si>
  <si>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</si>
  <si>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</si>
  <si>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</si>
  <si>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</si>
  <si>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</si>
  <si>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</si>
  <si>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</si>
  <si>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</si>
  <si>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</si>
  <si>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</si>
  <si>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</si>
  <si>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</si>
  <si>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</si>
  <si>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</si>
  <si>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</si>
  <si>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</si>
  <si>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</si>
  <si>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</si>
  <si>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</si>
  <si>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</si>
  <si>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</si>
  <si>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</si>
  <si>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</si>
  <si>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</si>
  <si>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</si>
  <si>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</si>
  <si>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</si>
  <si>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</si>
  <si>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</si>
  <si>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</si>
  <si>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</si>
  <si>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</si>
  <si>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</si>
  <si>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</si>
  <si>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</si>
  <si>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</si>
  <si>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</si>
  <si>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</si>
  <si>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</si>
  <si>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</si>
  <si>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</si>
  <si>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</si>
  <si>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</si>
  <si>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</si>
  <si>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</si>
  <si>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</si>
  <si>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</si>
  <si>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</si>
  <si>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</si>
  <si>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</si>
  <si>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</si>
  <si>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</si>
  <si>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</si>
  <si>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</si>
  <si>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</si>
  <si>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</si>
  <si>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</si>
  <si>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</si>
  <si>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</si>
  <si>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</si>
  <si>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</si>
  <si>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</si>
  <si>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</si>
  <si>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</si>
  <si>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</si>
  <si>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</si>
  <si>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</si>
  <si>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</si>
  <si>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</si>
  <si>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</si>
  <si>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</si>
  <si>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</si>
  <si>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9990028930</t>
  </si>
  <si>
    <t>Расходы на приобретение жилья малоимущим гражданам в муниципальную собственность по иным не программным расходам органов местного самоуправления (софинансирование)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</si>
  <si>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</si>
  <si>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</si>
  <si>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</si>
  <si>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</si>
  <si>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мая</t>
  </si>
  <si>
    <t>01.05.2020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</si>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</sst>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tabSelected="1" view="pageBreakPreview" zoomScale="50" zoomScaleNormal="75" zoomScaleSheetLayoutView="50" workbookViewId="0" topLeftCell="A1">
      <selection activeCell="AT21" sqref="AT21:BI21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93" t="s">
        <v>332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94"/>
      <c r="EL1" s="194"/>
      <c r="EM1" s="194"/>
      <c r="EN1" s="194"/>
      <c r="EO1" s="194"/>
      <c r="EP1" s="194"/>
      <c r="EQ1" s="194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91" t="s">
        <v>376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55"/>
      <c r="ES2" s="55"/>
      <c r="ET2" s="185" t="s">
        <v>331</v>
      </c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7"/>
    </row>
    <row r="3" spans="1:166" s="35" customFormat="1" ht="27.75" customHeight="1">
      <c r="A3" s="191" t="s">
        <v>377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96"/>
      <c r="EL3" s="96"/>
      <c r="EM3" s="96"/>
      <c r="EN3" s="96"/>
      <c r="EO3" s="96"/>
      <c r="EP3" s="96"/>
      <c r="EQ3" s="96"/>
      <c r="ER3" s="55"/>
      <c r="ES3" s="55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9"/>
    </row>
    <row r="4" spans="1:166" s="35" customFormat="1" ht="27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92" t="s">
        <v>378</v>
      </c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55"/>
      <c r="ES4" s="55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9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330</v>
      </c>
      <c r="ER5" s="55"/>
      <c r="ES5" s="55"/>
      <c r="ET5" s="188" t="s">
        <v>335</v>
      </c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90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329</v>
      </c>
      <c r="BI6" s="195" t="s">
        <v>475</v>
      </c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7">
        <v>2020</v>
      </c>
      <c r="CF6" s="197"/>
      <c r="CG6" s="197"/>
      <c r="CH6" s="197"/>
      <c r="CI6" s="197"/>
      <c r="CJ6" s="198" t="s">
        <v>328</v>
      </c>
      <c r="CK6" s="198"/>
      <c r="CL6" s="81"/>
      <c r="CM6" s="80"/>
      <c r="CN6" s="80"/>
      <c r="CO6" s="80"/>
      <c r="CP6" s="80"/>
      <c r="CQ6" s="55"/>
      <c r="CR6" s="55"/>
      <c r="CS6" s="55"/>
      <c r="CT6" s="55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327</v>
      </c>
      <c r="ER6" s="55"/>
      <c r="ES6" s="55"/>
      <c r="ET6" s="175" t="s">
        <v>476</v>
      </c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7"/>
    </row>
    <row r="7" spans="1:166" s="35" customFormat="1" ht="28.5" customHeight="1">
      <c r="A7" s="181" t="s">
        <v>379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81"/>
      <c r="BD7" s="81"/>
      <c r="BE7" s="81"/>
      <c r="BF7" s="81"/>
      <c r="BG7" s="81"/>
      <c r="BH7" s="82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82"/>
      <c r="CF7" s="82"/>
      <c r="CG7" s="82"/>
      <c r="CH7" s="82"/>
      <c r="CI7" s="82"/>
      <c r="CJ7" s="98"/>
      <c r="CK7" s="98"/>
      <c r="CL7" s="81"/>
      <c r="CM7" s="80"/>
      <c r="CN7" s="80"/>
      <c r="CO7" s="80"/>
      <c r="CP7" s="80"/>
      <c r="CQ7" s="55"/>
      <c r="CR7" s="55"/>
      <c r="CS7" s="55"/>
      <c r="CT7" s="55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s="35" customFormat="1" ht="28.5" customHeight="1">
      <c r="A8" s="181" t="s">
        <v>380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81"/>
      <c r="BD8" s="81"/>
      <c r="BE8" s="81"/>
      <c r="BF8" s="81"/>
      <c r="BG8" s="81"/>
      <c r="BH8" s="82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82"/>
      <c r="CF8" s="82"/>
      <c r="CG8" s="82"/>
      <c r="CH8" s="82"/>
      <c r="CI8" s="82"/>
      <c r="CJ8" s="98"/>
      <c r="CK8" s="98"/>
      <c r="CL8" s="81"/>
      <c r="CM8" s="80"/>
      <c r="CN8" s="80"/>
      <c r="CO8" s="80"/>
      <c r="CP8" s="80"/>
      <c r="CQ8" s="55"/>
      <c r="CR8" s="55"/>
      <c r="CS8" s="55"/>
      <c r="CT8" s="55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100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s="35" customFormat="1" ht="28.5" customHeight="1">
      <c r="A9" s="181" t="s">
        <v>380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81"/>
      <c r="BD9" s="81"/>
      <c r="BE9" s="81"/>
      <c r="BF9" s="81"/>
      <c r="BG9" s="81"/>
      <c r="BH9" s="82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82"/>
      <c r="CF9" s="82"/>
      <c r="CG9" s="82"/>
      <c r="CH9" s="82"/>
      <c r="CI9" s="82"/>
      <c r="CJ9" s="98"/>
      <c r="CK9" s="98"/>
      <c r="CL9" s="81"/>
      <c r="CM9" s="80"/>
      <c r="CN9" s="80"/>
      <c r="CO9" s="80"/>
      <c r="CP9" s="80"/>
      <c r="CQ9" s="55"/>
      <c r="CR9" s="55"/>
      <c r="CS9" s="55"/>
      <c r="CT9" s="55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s="35" customFormat="1" ht="26.25" customHeight="1">
      <c r="A10" s="181" t="s">
        <v>381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55"/>
      <c r="BD10" s="55"/>
      <c r="BE10" s="196" t="s">
        <v>326</v>
      </c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325</v>
      </c>
      <c r="ER10" s="55"/>
      <c r="ES10" s="55"/>
      <c r="ET10" s="168" t="s">
        <v>324</v>
      </c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70"/>
    </row>
    <row r="11" spans="1:166" s="35" customFormat="1" ht="32.25" customHeight="1">
      <c r="A11" s="57" t="s">
        <v>323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99" t="s">
        <v>322</v>
      </c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5" t="s">
        <v>383</v>
      </c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7"/>
    </row>
    <row r="12" spans="1:166" s="35" customFormat="1" ht="33.75" customHeight="1">
      <c r="A12" s="57" t="s">
        <v>382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5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7"/>
    </row>
    <row r="13" spans="1:166" s="35" customFormat="1" ht="31.5" customHeight="1" thickBot="1">
      <c r="A13" s="57" t="s">
        <v>321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320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319</v>
      </c>
      <c r="ER13" s="55"/>
      <c r="ES13" s="55"/>
      <c r="ET13" s="178">
        <v>383</v>
      </c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80"/>
    </row>
    <row r="14" spans="1:166" s="35" customFormat="1" ht="29.25" customHeight="1">
      <c r="A14" s="145" t="s">
        <v>318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7"/>
    </row>
    <row r="15" spans="1:167" s="35" customFormat="1" ht="19.5" customHeight="1">
      <c r="A15" s="148" t="s">
        <v>163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50"/>
      <c r="AN15" s="148" t="s">
        <v>162</v>
      </c>
      <c r="AO15" s="149"/>
      <c r="AP15" s="149"/>
      <c r="AQ15" s="149"/>
      <c r="AR15" s="149"/>
      <c r="AS15" s="150"/>
      <c r="AT15" s="154" t="s">
        <v>384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6"/>
      <c r="BJ15" s="154" t="s">
        <v>385</v>
      </c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6"/>
      <c r="CF15" s="166" t="s">
        <v>161</v>
      </c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5"/>
      <c r="ET15" s="167" t="s">
        <v>160</v>
      </c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38"/>
    </row>
    <row r="16" spans="1:167" s="35" customFormat="1" ht="75.75" customHeight="1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3"/>
      <c r="AN16" s="151"/>
      <c r="AO16" s="152"/>
      <c r="AP16" s="152"/>
      <c r="AQ16" s="152"/>
      <c r="AR16" s="152"/>
      <c r="AS16" s="153"/>
      <c r="AT16" s="157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9"/>
      <c r="BJ16" s="157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9"/>
      <c r="CF16" s="164" t="s">
        <v>386</v>
      </c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5"/>
      <c r="CW16" s="166" t="s">
        <v>159</v>
      </c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5"/>
      <c r="DN16" s="166" t="s">
        <v>158</v>
      </c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5"/>
      <c r="EE16" s="166" t="s">
        <v>157</v>
      </c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5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38"/>
    </row>
    <row r="17" spans="1:167" s="35" customFormat="1" ht="16.5" customHeight="1">
      <c r="A17" s="160">
        <v>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2"/>
      <c r="AN17" s="160">
        <v>2</v>
      </c>
      <c r="AO17" s="161"/>
      <c r="AP17" s="161"/>
      <c r="AQ17" s="161"/>
      <c r="AR17" s="161"/>
      <c r="AS17" s="162"/>
      <c r="AT17" s="160">
        <v>3</v>
      </c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2"/>
      <c r="BJ17" s="160">
        <v>4</v>
      </c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2"/>
      <c r="CF17" s="160">
        <v>5</v>
      </c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2"/>
      <c r="CW17" s="160">
        <v>6</v>
      </c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2"/>
      <c r="DN17" s="160">
        <v>7</v>
      </c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2"/>
      <c r="EE17" s="160">
        <v>8</v>
      </c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2"/>
      <c r="ET17" s="163">
        <v>9</v>
      </c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38"/>
    </row>
    <row r="18" spans="1:167" s="45" customFormat="1" ht="29.25" customHeight="1">
      <c r="A18" s="172" t="s">
        <v>317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4"/>
      <c r="AN18" s="130" t="s">
        <v>316</v>
      </c>
      <c r="AO18" s="130"/>
      <c r="AP18" s="130"/>
      <c r="AQ18" s="130"/>
      <c r="AR18" s="130"/>
      <c r="AS18" s="130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24">
        <f>BJ20+BJ108</f>
        <v>13698800</v>
      </c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>
        <f>CF20+CF108</f>
        <v>5847886.51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23">
        <f>CF18</f>
        <v>5847886.51</v>
      </c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50"/>
    </row>
    <row r="19" spans="1:167" s="35" customFormat="1" ht="15" customHeight="1">
      <c r="A19" s="114" t="s">
        <v>155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5" t="s">
        <v>315</v>
      </c>
      <c r="AO19" s="115"/>
      <c r="AP19" s="115"/>
      <c r="AQ19" s="115"/>
      <c r="AR19" s="115"/>
      <c r="AS19" s="115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38"/>
    </row>
    <row r="20" spans="1:167" s="45" customFormat="1" ht="24" customHeight="1">
      <c r="A20" s="131" t="s">
        <v>314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0"/>
      <c r="AO20" s="130"/>
      <c r="AP20" s="130"/>
      <c r="AQ20" s="130"/>
      <c r="AR20" s="130"/>
      <c r="AS20" s="130"/>
      <c r="AT20" s="144" t="s">
        <v>313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24">
        <f>BJ21+BJ67+BJ86+BJ95+BJ42+BJ100+BJ36</f>
        <v>2393300</v>
      </c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>
        <f>CF21+CF67+CF86+CF95+CF90+CF105+CF42+CF100+CF36</f>
        <v>1398817.43</v>
      </c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23">
        <f aca="true" t="shared" si="0" ref="EE20:EE53">CF20</f>
        <v>1398817.43</v>
      </c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50"/>
    </row>
    <row r="21" spans="1:167" s="45" customFormat="1" ht="26.25" customHeight="1">
      <c r="A21" s="132" t="s">
        <v>312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0"/>
      <c r="AO21" s="130"/>
      <c r="AP21" s="130"/>
      <c r="AQ21" s="130"/>
      <c r="AR21" s="130"/>
      <c r="AS21" s="130"/>
      <c r="AT21" s="144" t="s">
        <v>311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24">
        <f>BJ22</f>
        <v>616200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>
        <f>CF22</f>
        <v>200178.18</v>
      </c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23">
        <f t="shared" si="0"/>
        <v>200178.18</v>
      </c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53"/>
      <c r="FJ21" s="53"/>
      <c r="FK21" s="50"/>
    </row>
    <row r="22" spans="1:167" s="45" customFormat="1" ht="27.75" customHeight="1">
      <c r="A22" s="132" t="s">
        <v>299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0"/>
      <c r="AO22" s="130"/>
      <c r="AP22" s="130"/>
      <c r="AQ22" s="130"/>
      <c r="AR22" s="130"/>
      <c r="AS22" s="130"/>
      <c r="AT22" s="144" t="s">
        <v>310</v>
      </c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24">
        <f>BJ23</f>
        <v>616200</v>
      </c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>
        <f>CF23+CF32+CF28</f>
        <v>200178.18</v>
      </c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3">
        <f t="shared" si="0"/>
        <v>200178.18</v>
      </c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53"/>
      <c r="FI22" s="53"/>
      <c r="FJ22" s="53"/>
      <c r="FK22" s="50"/>
    </row>
    <row r="23" spans="1:167" s="45" customFormat="1" ht="27.75" customHeight="1">
      <c r="A23" s="131" t="s">
        <v>299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0"/>
      <c r="AO23" s="130"/>
      <c r="AP23" s="130"/>
      <c r="AQ23" s="130"/>
      <c r="AR23" s="130"/>
      <c r="AS23" s="130"/>
      <c r="AT23" s="144" t="s">
        <v>309</v>
      </c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24">
        <v>616200</v>
      </c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>
        <f>CF24+CF25+CF26+CF27</f>
        <v>197307.57</v>
      </c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23">
        <f t="shared" si="0"/>
        <v>197307.57</v>
      </c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50"/>
    </row>
    <row r="24" spans="1:170" s="35" customFormat="1" ht="27.75" customHeight="1">
      <c r="A24" s="126" t="s">
        <v>299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15"/>
      <c r="AO24" s="115"/>
      <c r="AP24" s="115"/>
      <c r="AQ24" s="115"/>
      <c r="AR24" s="115"/>
      <c r="AS24" s="115"/>
      <c r="AT24" s="171" t="s">
        <v>308</v>
      </c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17">
        <v>0</v>
      </c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>
        <v>197047.78</v>
      </c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0">
        <f t="shared" si="0"/>
        <v>197047.78</v>
      </c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38"/>
      <c r="FN24" s="38"/>
    </row>
    <row r="25" spans="1:170" s="35" customFormat="1" ht="27.75" customHeight="1">
      <c r="A25" s="126" t="s">
        <v>299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15"/>
      <c r="AO25" s="115"/>
      <c r="AP25" s="115"/>
      <c r="AQ25" s="115"/>
      <c r="AR25" s="115"/>
      <c r="AS25" s="115"/>
      <c r="AT25" s="171" t="s">
        <v>307</v>
      </c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17">
        <v>0</v>
      </c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>
        <v>259.79</v>
      </c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0">
        <f t="shared" si="0"/>
        <v>259.79</v>
      </c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38"/>
      <c r="FN25" s="38"/>
    </row>
    <row r="26" spans="1:170" s="35" customFormat="1" ht="27.75" customHeight="1">
      <c r="A26" s="126" t="s">
        <v>299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15"/>
      <c r="AO26" s="115"/>
      <c r="AP26" s="115"/>
      <c r="AQ26" s="115"/>
      <c r="AR26" s="115"/>
      <c r="AS26" s="115"/>
      <c r="AT26" s="171" t="s">
        <v>306</v>
      </c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17">
        <v>0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>
        <v>0</v>
      </c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0">
        <f t="shared" si="0"/>
        <v>0</v>
      </c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38"/>
      <c r="FN26" s="38"/>
    </row>
    <row r="27" spans="1:170" s="35" customFormat="1" ht="27.75" customHeight="1">
      <c r="A27" s="126" t="s">
        <v>299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15"/>
      <c r="AO27" s="115"/>
      <c r="AP27" s="115"/>
      <c r="AQ27" s="115"/>
      <c r="AR27" s="115"/>
      <c r="AS27" s="115"/>
      <c r="AT27" s="171" t="s">
        <v>387</v>
      </c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17">
        <v>0</v>
      </c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>
        <v>0</v>
      </c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0">
        <f>CF27</f>
        <v>0</v>
      </c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38"/>
      <c r="FN27" s="38"/>
    </row>
    <row r="28" spans="1:170" s="45" customFormat="1" ht="24" customHeight="1">
      <c r="A28" s="131" t="s">
        <v>299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0"/>
      <c r="AO28" s="130"/>
      <c r="AP28" s="130"/>
      <c r="AQ28" s="130"/>
      <c r="AR28" s="130"/>
      <c r="AS28" s="130"/>
      <c r="AT28" s="144" t="s">
        <v>305</v>
      </c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24">
        <v>0</v>
      </c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>
        <f>CF31+CF30+CF29</f>
        <v>2714.25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23">
        <f t="shared" si="0"/>
        <v>2714.25</v>
      </c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50"/>
      <c r="FN28" s="50"/>
    </row>
    <row r="29" spans="1:170" s="35" customFormat="1" ht="24" customHeight="1">
      <c r="A29" s="126" t="s">
        <v>299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15"/>
      <c r="AO29" s="115"/>
      <c r="AP29" s="115"/>
      <c r="AQ29" s="115"/>
      <c r="AR29" s="115"/>
      <c r="AS29" s="115"/>
      <c r="AT29" s="171" t="s">
        <v>304</v>
      </c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17">
        <v>0</v>
      </c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>
        <v>2703</v>
      </c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0">
        <f t="shared" si="0"/>
        <v>2703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38"/>
      <c r="FN29" s="38"/>
    </row>
    <row r="30" spans="1:170" s="35" customFormat="1" ht="24" customHeight="1">
      <c r="A30" s="126" t="s">
        <v>299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15"/>
      <c r="AO30" s="115"/>
      <c r="AP30" s="115"/>
      <c r="AQ30" s="115"/>
      <c r="AR30" s="115"/>
      <c r="AS30" s="115"/>
      <c r="AT30" s="171" t="s">
        <v>366</v>
      </c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17">
        <v>0</v>
      </c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>
        <v>11.25</v>
      </c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0">
        <f>CF30</f>
        <v>11.25</v>
      </c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38"/>
      <c r="FN30" s="38"/>
    </row>
    <row r="31" spans="1:170" s="35" customFormat="1" ht="24" customHeight="1">
      <c r="A31" s="126" t="s">
        <v>299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15"/>
      <c r="AO31" s="115"/>
      <c r="AP31" s="115"/>
      <c r="AQ31" s="115"/>
      <c r="AR31" s="115"/>
      <c r="AS31" s="115"/>
      <c r="AT31" s="171" t="s">
        <v>303</v>
      </c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17">
        <v>0</v>
      </c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>
        <v>0</v>
      </c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0">
        <f t="shared" si="0"/>
        <v>0</v>
      </c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38"/>
      <c r="FN31" s="38"/>
    </row>
    <row r="32" spans="1:170" s="45" customFormat="1" ht="24" customHeight="1">
      <c r="A32" s="131" t="s">
        <v>299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0"/>
      <c r="AO32" s="130"/>
      <c r="AP32" s="130"/>
      <c r="AQ32" s="130"/>
      <c r="AR32" s="130"/>
      <c r="AS32" s="130"/>
      <c r="AT32" s="144" t="s">
        <v>302</v>
      </c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24">
        <v>0</v>
      </c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>
        <f>CF33+CF34+CF35</f>
        <v>156.36</v>
      </c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23">
        <f t="shared" si="0"/>
        <v>156.36</v>
      </c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50"/>
      <c r="FN32" s="50"/>
    </row>
    <row r="33" spans="1:170" s="35" customFormat="1" ht="26.25" customHeight="1">
      <c r="A33" s="126" t="s">
        <v>299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15"/>
      <c r="AO33" s="115"/>
      <c r="AP33" s="115"/>
      <c r="AQ33" s="115"/>
      <c r="AR33" s="115"/>
      <c r="AS33" s="115"/>
      <c r="AT33" s="171" t="s">
        <v>301</v>
      </c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17">
        <v>0</v>
      </c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>
        <v>1.5</v>
      </c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0">
        <f t="shared" si="0"/>
        <v>1.5</v>
      </c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38"/>
      <c r="FN33" s="38"/>
    </row>
    <row r="34" spans="1:170" s="35" customFormat="1" ht="27" customHeight="1">
      <c r="A34" s="126" t="s">
        <v>299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15"/>
      <c r="AO34" s="115"/>
      <c r="AP34" s="115"/>
      <c r="AQ34" s="115"/>
      <c r="AR34" s="115"/>
      <c r="AS34" s="115"/>
      <c r="AT34" s="171" t="s">
        <v>300</v>
      </c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17">
        <v>0</v>
      </c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>
        <v>4.86</v>
      </c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0">
        <f t="shared" si="0"/>
        <v>4.86</v>
      </c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38"/>
      <c r="FN34" s="38"/>
    </row>
    <row r="35" spans="1:170" s="35" customFormat="1" ht="24" customHeight="1">
      <c r="A35" s="126" t="s">
        <v>299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15"/>
      <c r="AO35" s="115"/>
      <c r="AP35" s="115"/>
      <c r="AQ35" s="115"/>
      <c r="AR35" s="115"/>
      <c r="AS35" s="115"/>
      <c r="AT35" s="171" t="s">
        <v>298</v>
      </c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17">
        <v>0</v>
      </c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>
        <v>150</v>
      </c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0">
        <f t="shared" si="0"/>
        <v>150</v>
      </c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38"/>
      <c r="FN35" s="38"/>
    </row>
    <row r="36" spans="1:170" s="45" customFormat="1" ht="38.25" customHeight="1" hidden="1">
      <c r="A36" s="131" t="s">
        <v>297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0"/>
      <c r="AO36" s="130"/>
      <c r="AP36" s="130"/>
      <c r="AQ36" s="130"/>
      <c r="AR36" s="130"/>
      <c r="AS36" s="130"/>
      <c r="AT36" s="125" t="s">
        <v>296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4">
        <f>BJ37</f>
        <v>0</v>
      </c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>
        <f>CF37</f>
        <v>0</v>
      </c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23">
        <f t="shared" si="0"/>
        <v>0</v>
      </c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50"/>
      <c r="FN36" s="50"/>
    </row>
    <row r="37" spans="1:170" s="35" customFormat="1" ht="27.75" customHeight="1" hidden="1">
      <c r="A37" s="126" t="s">
        <v>295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15"/>
      <c r="AO37" s="115"/>
      <c r="AP37" s="115"/>
      <c r="AQ37" s="115"/>
      <c r="AR37" s="115"/>
      <c r="AS37" s="115"/>
      <c r="AT37" s="116" t="s">
        <v>294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7">
        <f>BJ38+BJ39+BJ40+BJ41</f>
        <v>0</v>
      </c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>
        <f>CF38+CF39+CF40+CF41</f>
        <v>0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0">
        <f t="shared" si="0"/>
        <v>0</v>
      </c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38"/>
      <c r="FN37" s="38"/>
    </row>
    <row r="38" spans="1:170" s="35" customFormat="1" ht="28.5" customHeight="1" hidden="1">
      <c r="A38" s="126" t="s">
        <v>293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15"/>
      <c r="AO38" s="115"/>
      <c r="AP38" s="115"/>
      <c r="AQ38" s="115"/>
      <c r="AR38" s="115"/>
      <c r="AS38" s="115"/>
      <c r="AT38" s="116" t="s">
        <v>292</v>
      </c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7">
        <v>0</v>
      </c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>
        <v>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0">
        <f t="shared" si="0"/>
        <v>0</v>
      </c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38"/>
      <c r="FN38" s="38"/>
    </row>
    <row r="39" spans="1:170" s="35" customFormat="1" ht="26.25" customHeight="1" hidden="1">
      <c r="A39" s="126" t="s">
        <v>291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15"/>
      <c r="AO39" s="115"/>
      <c r="AP39" s="115"/>
      <c r="AQ39" s="115"/>
      <c r="AR39" s="115"/>
      <c r="AS39" s="115"/>
      <c r="AT39" s="116" t="s">
        <v>290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7">
        <v>0</v>
      </c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>
        <v>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0">
        <f t="shared" si="0"/>
        <v>0</v>
      </c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38"/>
      <c r="FN39" s="38"/>
    </row>
    <row r="40" spans="1:170" s="35" customFormat="1" ht="26.25" customHeight="1" hidden="1">
      <c r="A40" s="126" t="s">
        <v>289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15"/>
      <c r="AO40" s="115"/>
      <c r="AP40" s="115"/>
      <c r="AQ40" s="115"/>
      <c r="AR40" s="115"/>
      <c r="AS40" s="115"/>
      <c r="AT40" s="116" t="s">
        <v>288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7">
        <v>0</v>
      </c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>
        <v>0</v>
      </c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0">
        <f t="shared" si="0"/>
        <v>0</v>
      </c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38"/>
      <c r="FN40" s="38"/>
    </row>
    <row r="41" spans="1:170" s="35" customFormat="1" ht="27" customHeight="1" hidden="1">
      <c r="A41" s="126" t="s">
        <v>287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15"/>
      <c r="AO41" s="115"/>
      <c r="AP41" s="115"/>
      <c r="AQ41" s="115"/>
      <c r="AR41" s="115"/>
      <c r="AS41" s="115"/>
      <c r="AT41" s="116" t="s">
        <v>286</v>
      </c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7">
        <v>0</v>
      </c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>
        <v>0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0">
        <f t="shared" si="0"/>
        <v>0</v>
      </c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38"/>
      <c r="FN41" s="38"/>
    </row>
    <row r="42" spans="1:167" s="35" customFormat="1" ht="23.25" customHeight="1">
      <c r="A42" s="135" t="s">
        <v>285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0"/>
      <c r="AO42" s="130"/>
      <c r="AP42" s="130"/>
      <c r="AQ42" s="130"/>
      <c r="AR42" s="130"/>
      <c r="AS42" s="130"/>
      <c r="AT42" s="125" t="s">
        <v>284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4">
        <f>BJ43+BJ62</f>
        <v>2600</v>
      </c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>
        <f>CF43+CF62</f>
        <v>25127.2</v>
      </c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23">
        <f t="shared" si="0"/>
        <v>25127.2</v>
      </c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52"/>
      <c r="FJ42" s="52"/>
      <c r="FK42" s="38"/>
    </row>
    <row r="43" spans="1:175" s="35" customFormat="1" ht="34.5" customHeight="1" hidden="1">
      <c r="A43" s="131" t="s">
        <v>283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0"/>
      <c r="AO43" s="130"/>
      <c r="AP43" s="130"/>
      <c r="AQ43" s="130"/>
      <c r="AR43" s="130"/>
      <c r="AS43" s="130"/>
      <c r="AT43" s="125" t="s">
        <v>282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4">
        <v>0</v>
      </c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>
        <f>CF44+CF50+CF59</f>
        <v>0</v>
      </c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23">
        <f t="shared" si="0"/>
        <v>0</v>
      </c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52"/>
      <c r="FJ43" s="52"/>
      <c r="FK43" s="38"/>
      <c r="FS43" s="38"/>
    </row>
    <row r="44" spans="1:167" s="45" customFormat="1" ht="39.75" customHeight="1" hidden="1">
      <c r="A44" s="131" t="s">
        <v>279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0"/>
      <c r="AO44" s="130"/>
      <c r="AP44" s="130"/>
      <c r="AQ44" s="130"/>
      <c r="AR44" s="130"/>
      <c r="AS44" s="130"/>
      <c r="AT44" s="125" t="s">
        <v>281</v>
      </c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4">
        <f>BJ45+BJ46+BJ47</f>
        <v>0</v>
      </c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>
        <f>CF45+CF49</f>
        <v>0</v>
      </c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23">
        <f t="shared" si="0"/>
        <v>0</v>
      </c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50"/>
    </row>
    <row r="45" spans="1:167" s="35" customFormat="1" ht="33" customHeight="1" hidden="1">
      <c r="A45" s="126" t="s">
        <v>279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15"/>
      <c r="AO45" s="115"/>
      <c r="AP45" s="115"/>
      <c r="AQ45" s="115"/>
      <c r="AR45" s="115"/>
      <c r="AS45" s="115"/>
      <c r="AT45" s="116" t="s">
        <v>280</v>
      </c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7">
        <v>0</v>
      </c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>
        <f>CF46+CF47</f>
        <v>0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0">
        <f t="shared" si="0"/>
        <v>0</v>
      </c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38"/>
    </row>
    <row r="46" spans="1:167" s="45" customFormat="1" ht="34.5" customHeight="1" hidden="1">
      <c r="A46" s="126" t="s">
        <v>279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30"/>
      <c r="AO46" s="208"/>
      <c r="AP46" s="208"/>
      <c r="AQ46" s="208"/>
      <c r="AR46" s="208"/>
      <c r="AS46" s="208"/>
      <c r="AT46" s="116" t="s">
        <v>278</v>
      </c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117">
        <v>0</v>
      </c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>
        <v>0</v>
      </c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0">
        <f t="shared" si="0"/>
        <v>0</v>
      </c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53"/>
      <c r="FI46" s="53"/>
      <c r="FJ46" s="53"/>
      <c r="FK46" s="50"/>
    </row>
    <row r="47" spans="1:167" s="35" customFormat="1" ht="36.75" customHeight="1" hidden="1">
      <c r="A47" s="126" t="s">
        <v>276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30"/>
      <c r="AO47" s="130"/>
      <c r="AP47" s="130"/>
      <c r="AQ47" s="130"/>
      <c r="AR47" s="130"/>
      <c r="AS47" s="130"/>
      <c r="AT47" s="116" t="s">
        <v>277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17">
        <v>0</v>
      </c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>
        <v>0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8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118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110">
        <f t="shared" si="0"/>
        <v>0</v>
      </c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118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52"/>
      <c r="FI47" s="52"/>
      <c r="FJ47" s="52"/>
      <c r="FK47" s="38"/>
    </row>
    <row r="48" spans="1:167" s="35" customFormat="1" ht="36.75" customHeight="1" hidden="1">
      <c r="A48" s="126" t="s">
        <v>276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30"/>
      <c r="AO48" s="130"/>
      <c r="AP48" s="130"/>
      <c r="AQ48" s="130"/>
      <c r="AR48" s="130"/>
      <c r="AS48" s="130"/>
      <c r="AT48" s="116" t="s">
        <v>275</v>
      </c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17">
        <v>0</v>
      </c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>
        <v>0</v>
      </c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8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118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110">
        <f t="shared" si="0"/>
        <v>0</v>
      </c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118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52"/>
      <c r="FI48" s="52"/>
      <c r="FJ48" s="52"/>
      <c r="FK48" s="38"/>
    </row>
    <row r="49" spans="1:167" s="35" customFormat="1" ht="53.25" customHeight="1" hidden="1">
      <c r="A49" s="126" t="s">
        <v>274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30"/>
      <c r="AO49" s="130"/>
      <c r="AP49" s="130"/>
      <c r="AQ49" s="130"/>
      <c r="AR49" s="130"/>
      <c r="AS49" s="130"/>
      <c r="AT49" s="116" t="s">
        <v>273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7">
        <v>0</v>
      </c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>
        <v>0</v>
      </c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8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118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110">
        <f t="shared" si="0"/>
        <v>0</v>
      </c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118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  <c r="FF49" s="200"/>
      <c r="FG49" s="200"/>
      <c r="FH49" s="52"/>
      <c r="FI49" s="52"/>
      <c r="FJ49" s="52"/>
      <c r="FK49" s="38"/>
    </row>
    <row r="50" spans="1:167" s="35" customFormat="1" ht="55.5" customHeight="1" hidden="1">
      <c r="A50" s="131" t="s">
        <v>272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0"/>
      <c r="AO50" s="130"/>
      <c r="AP50" s="130"/>
      <c r="AQ50" s="130"/>
      <c r="AR50" s="130"/>
      <c r="AS50" s="130"/>
      <c r="AT50" s="125" t="s">
        <v>271</v>
      </c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4">
        <f>BJ51</f>
        <v>0</v>
      </c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>
        <f>CF51+CF56</f>
        <v>0</v>
      </c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18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118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110">
        <f t="shared" si="0"/>
        <v>0</v>
      </c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118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  <c r="FF50" s="200"/>
      <c r="FG50" s="200"/>
      <c r="FH50" s="52"/>
      <c r="FI50" s="52"/>
      <c r="FJ50" s="52"/>
      <c r="FK50" s="38"/>
    </row>
    <row r="51" spans="1:167" s="45" customFormat="1" ht="35.25" customHeight="1" hidden="1">
      <c r="A51" s="126" t="s">
        <v>268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30"/>
      <c r="AO51" s="130"/>
      <c r="AP51" s="130"/>
      <c r="AQ51" s="130"/>
      <c r="AR51" s="130"/>
      <c r="AS51" s="130"/>
      <c r="AT51" s="116" t="s">
        <v>270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7">
        <v>0</v>
      </c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>
        <f>CF52+CF53+CF54+CF55</f>
        <v>0</v>
      </c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0">
        <f t="shared" si="0"/>
        <v>0</v>
      </c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20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2"/>
      <c r="FK51" s="50"/>
    </row>
    <row r="52" spans="1:167" s="45" customFormat="1" ht="37.5" customHeight="1" hidden="1">
      <c r="A52" s="126" t="s">
        <v>268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30"/>
      <c r="AO52" s="130"/>
      <c r="AP52" s="130"/>
      <c r="AQ52" s="130"/>
      <c r="AR52" s="130"/>
      <c r="AS52" s="130"/>
      <c r="AT52" s="116" t="s">
        <v>269</v>
      </c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7">
        <v>0</v>
      </c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>
        <v>0</v>
      </c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0">
        <f t="shared" si="0"/>
        <v>0</v>
      </c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20"/>
      <c r="EU52" s="121"/>
      <c r="EV52" s="121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2"/>
      <c r="FK52" s="50"/>
    </row>
    <row r="53" spans="1:167" s="45" customFormat="1" ht="37.5" customHeight="1" hidden="1">
      <c r="A53" s="126" t="s">
        <v>268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30"/>
      <c r="AO53" s="130"/>
      <c r="AP53" s="130"/>
      <c r="AQ53" s="130"/>
      <c r="AR53" s="130"/>
      <c r="AS53" s="130"/>
      <c r="AT53" s="116" t="s">
        <v>267</v>
      </c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7">
        <v>0</v>
      </c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>
        <v>0</v>
      </c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0">
        <f t="shared" si="0"/>
        <v>0</v>
      </c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20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2"/>
      <c r="FK53" s="50"/>
    </row>
    <row r="54" spans="1:167" s="45" customFormat="1" ht="37.5" customHeight="1" hidden="1">
      <c r="A54" s="126" t="s">
        <v>266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30"/>
      <c r="AO54" s="130"/>
      <c r="AP54" s="130"/>
      <c r="AQ54" s="130"/>
      <c r="AR54" s="130"/>
      <c r="AS54" s="130"/>
      <c r="AT54" s="116" t="s">
        <v>265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7">
        <v>0</v>
      </c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>
        <v>0</v>
      </c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0">
        <f aca="true" t="shared" si="1" ref="EE54:EE88">CF54</f>
        <v>0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20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2"/>
      <c r="FK54" s="50"/>
    </row>
    <row r="55" spans="1:167" s="45" customFormat="1" ht="37.5" customHeight="1" hidden="1">
      <c r="A55" s="126" t="s">
        <v>264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30"/>
      <c r="AO55" s="130"/>
      <c r="AP55" s="130"/>
      <c r="AQ55" s="130"/>
      <c r="AR55" s="130"/>
      <c r="AS55" s="130"/>
      <c r="AT55" s="116" t="s">
        <v>263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7">
        <v>0</v>
      </c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>
        <v>0</v>
      </c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0">
        <f t="shared" si="1"/>
        <v>0</v>
      </c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20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2"/>
      <c r="FK55" s="50"/>
    </row>
    <row r="56" spans="1:167" s="45" customFormat="1" ht="54" customHeight="1" hidden="1">
      <c r="A56" s="126" t="s">
        <v>261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30"/>
      <c r="AO56" s="130"/>
      <c r="AP56" s="130"/>
      <c r="AQ56" s="130"/>
      <c r="AR56" s="130"/>
      <c r="AS56" s="130"/>
      <c r="AT56" s="116" t="s">
        <v>262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7">
        <v>0</v>
      </c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>
        <v>0</v>
      </c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0">
        <f t="shared" si="1"/>
        <v>0</v>
      </c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20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2"/>
      <c r="FK56" s="50"/>
    </row>
    <row r="57" spans="1:167" s="45" customFormat="1" ht="56.25" customHeight="1" hidden="1">
      <c r="A57" s="136" t="s">
        <v>261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8"/>
      <c r="AN57" s="130"/>
      <c r="AO57" s="130"/>
      <c r="AP57" s="130"/>
      <c r="AQ57" s="130"/>
      <c r="AR57" s="130"/>
      <c r="AS57" s="130"/>
      <c r="AT57" s="116" t="s">
        <v>260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7">
        <v>0</v>
      </c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>
        <v>0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0">
        <f t="shared" si="1"/>
        <v>0</v>
      </c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20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2"/>
      <c r="FK57" s="50"/>
    </row>
    <row r="58" spans="1:167" s="45" customFormat="1" ht="75" customHeight="1" hidden="1">
      <c r="A58" s="126" t="s">
        <v>259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30"/>
      <c r="AO58" s="130"/>
      <c r="AP58" s="130"/>
      <c r="AQ58" s="130"/>
      <c r="AR58" s="130"/>
      <c r="AS58" s="130"/>
      <c r="AT58" s="116" t="s">
        <v>258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7">
        <v>0</v>
      </c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>
        <v>0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0">
        <f t="shared" si="1"/>
        <v>0</v>
      </c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20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2"/>
      <c r="FK58" s="50"/>
    </row>
    <row r="59" spans="1:167" s="45" customFormat="1" ht="38.25" customHeight="1" hidden="1">
      <c r="A59" s="131" t="s">
        <v>256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0"/>
      <c r="AO59" s="130"/>
      <c r="AP59" s="130"/>
      <c r="AQ59" s="130"/>
      <c r="AR59" s="130"/>
      <c r="AS59" s="130"/>
      <c r="AT59" s="125" t="s">
        <v>257</v>
      </c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4">
        <f>BJ60</f>
        <v>0</v>
      </c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>
        <f>CF60+CF61</f>
        <v>0</v>
      </c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23">
        <f t="shared" si="1"/>
        <v>0</v>
      </c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0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2"/>
      <c r="FK59" s="50"/>
    </row>
    <row r="60" spans="1:167" s="45" customFormat="1" ht="38.25" customHeight="1" hidden="1">
      <c r="A60" s="126" t="s">
        <v>256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30"/>
      <c r="AO60" s="130"/>
      <c r="AP60" s="130"/>
      <c r="AQ60" s="130"/>
      <c r="AR60" s="130"/>
      <c r="AS60" s="130"/>
      <c r="AT60" s="116" t="s">
        <v>255</v>
      </c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7">
        <v>0</v>
      </c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>
        <v>0</v>
      </c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0">
        <f t="shared" si="1"/>
        <v>0</v>
      </c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20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2"/>
      <c r="FK60" s="50"/>
    </row>
    <row r="61" spans="1:167" s="45" customFormat="1" ht="41.25" customHeight="1" hidden="1">
      <c r="A61" s="126" t="s">
        <v>256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30"/>
      <c r="AO61" s="130"/>
      <c r="AP61" s="130"/>
      <c r="AQ61" s="130"/>
      <c r="AR61" s="130"/>
      <c r="AS61" s="130"/>
      <c r="AT61" s="116" t="s">
        <v>255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7">
        <v>0</v>
      </c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>
        <v>0</v>
      </c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0">
        <f t="shared" si="1"/>
        <v>0</v>
      </c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20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2"/>
      <c r="FK61" s="50"/>
    </row>
    <row r="62" spans="1:167" s="45" customFormat="1" ht="24.75" customHeight="1">
      <c r="A62" s="134" t="s">
        <v>252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0"/>
      <c r="AO62" s="130"/>
      <c r="AP62" s="130"/>
      <c r="AQ62" s="130"/>
      <c r="AR62" s="130"/>
      <c r="AS62" s="130"/>
      <c r="AT62" s="125" t="s">
        <v>254</v>
      </c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4">
        <f>BJ63</f>
        <v>2600</v>
      </c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>
        <f>CF63</f>
        <v>25127.2</v>
      </c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23">
        <f t="shared" si="1"/>
        <v>25127.2</v>
      </c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0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2"/>
      <c r="FK62" s="50"/>
    </row>
    <row r="63" spans="1:167" s="45" customFormat="1" ht="30" customHeight="1">
      <c r="A63" s="133" t="s">
        <v>252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0"/>
      <c r="AO63" s="130"/>
      <c r="AP63" s="130"/>
      <c r="AQ63" s="130"/>
      <c r="AR63" s="130"/>
      <c r="AS63" s="130"/>
      <c r="AT63" s="116" t="s">
        <v>253</v>
      </c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>
        <v>2600</v>
      </c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>
        <f>CF64+CF65+CF66</f>
        <v>25127.2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23">
        <f t="shared" si="1"/>
        <v>25127.2</v>
      </c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53"/>
      <c r="FI63" s="53"/>
      <c r="FJ63" s="53"/>
      <c r="FK63" s="50"/>
    </row>
    <row r="64" spans="1:167" s="45" customFormat="1" ht="27" customHeight="1">
      <c r="A64" s="133" t="s">
        <v>252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0"/>
      <c r="AO64" s="130"/>
      <c r="AP64" s="130"/>
      <c r="AQ64" s="130"/>
      <c r="AR64" s="130"/>
      <c r="AS64" s="130"/>
      <c r="AT64" s="116" t="s">
        <v>251</v>
      </c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7">
        <v>0</v>
      </c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>
        <v>25127.2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23">
        <f t="shared" si="1"/>
        <v>25127.2</v>
      </c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53"/>
      <c r="FI64" s="53"/>
      <c r="FJ64" s="53"/>
      <c r="FK64" s="50"/>
    </row>
    <row r="65" spans="1:167" s="45" customFormat="1" ht="24.75" customHeight="1">
      <c r="A65" s="133" t="s">
        <v>250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0"/>
      <c r="AO65" s="130"/>
      <c r="AP65" s="130"/>
      <c r="AQ65" s="130"/>
      <c r="AR65" s="130"/>
      <c r="AS65" s="130"/>
      <c r="AT65" s="116" t="s">
        <v>249</v>
      </c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7">
        <v>0</v>
      </c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>
        <v>0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23">
        <f t="shared" si="1"/>
        <v>0</v>
      </c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53"/>
      <c r="FI65" s="53"/>
      <c r="FJ65" s="53"/>
      <c r="FK65" s="50"/>
    </row>
    <row r="66" spans="1:167" s="45" customFormat="1" ht="24.75" customHeight="1">
      <c r="A66" s="133" t="s">
        <v>248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0"/>
      <c r="AO66" s="130"/>
      <c r="AP66" s="130"/>
      <c r="AQ66" s="130"/>
      <c r="AR66" s="130"/>
      <c r="AS66" s="130"/>
      <c r="AT66" s="116" t="s">
        <v>427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7">
        <v>0</v>
      </c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>
        <v>0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23">
        <f t="shared" si="1"/>
        <v>0</v>
      </c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53"/>
      <c r="FI66" s="53"/>
      <c r="FJ66" s="53"/>
      <c r="FK66" s="50"/>
    </row>
    <row r="67" spans="1:167" s="35" customFormat="1" ht="26.25" customHeight="1">
      <c r="A67" s="135" t="s">
        <v>247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15"/>
      <c r="AO67" s="115"/>
      <c r="AP67" s="115"/>
      <c r="AQ67" s="115"/>
      <c r="AR67" s="115"/>
      <c r="AS67" s="115"/>
      <c r="AT67" s="125" t="s">
        <v>246</v>
      </c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212">
        <f>BJ68+BJ74</f>
        <v>1528500</v>
      </c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124">
        <f>CF68+CF74</f>
        <v>947864.0499999999</v>
      </c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23">
        <f t="shared" si="1"/>
        <v>947864.0499999999</v>
      </c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52"/>
      <c r="FI67" s="52"/>
      <c r="FJ67" s="52"/>
      <c r="FK67" s="38"/>
    </row>
    <row r="68" spans="1:167" s="35" customFormat="1" ht="27" customHeight="1">
      <c r="A68" s="135" t="s">
        <v>241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0"/>
      <c r="AO68" s="130"/>
      <c r="AP68" s="130"/>
      <c r="AQ68" s="130"/>
      <c r="AR68" s="130"/>
      <c r="AS68" s="130"/>
      <c r="AT68" s="125" t="s">
        <v>245</v>
      </c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4">
        <f>BJ69</f>
        <v>424700</v>
      </c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>
        <f>CF69</f>
        <v>30323.73</v>
      </c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23">
        <f t="shared" si="1"/>
        <v>30323.73</v>
      </c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52"/>
      <c r="FI68" s="52"/>
      <c r="FJ68" s="52"/>
      <c r="FK68" s="38"/>
    </row>
    <row r="69" spans="1:167" s="45" customFormat="1" ht="40.5" customHeight="1">
      <c r="A69" s="131" t="s">
        <v>244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0"/>
      <c r="AO69" s="130"/>
      <c r="AP69" s="130"/>
      <c r="AQ69" s="130"/>
      <c r="AR69" s="130"/>
      <c r="AS69" s="130"/>
      <c r="AT69" s="125" t="s">
        <v>243</v>
      </c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4">
        <f>BJ70</f>
        <v>424700</v>
      </c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>
        <f>CF70+CF71+CF73</f>
        <v>30323.73</v>
      </c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23">
        <f t="shared" si="1"/>
        <v>30323.73</v>
      </c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0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2"/>
      <c r="FK69" s="50"/>
    </row>
    <row r="70" spans="1:167" s="35" customFormat="1" ht="27.75" customHeight="1">
      <c r="A70" s="114" t="s">
        <v>241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5"/>
      <c r="AO70" s="115"/>
      <c r="AP70" s="115"/>
      <c r="AQ70" s="115"/>
      <c r="AR70" s="115"/>
      <c r="AS70" s="115"/>
      <c r="AT70" s="116" t="s">
        <v>242</v>
      </c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7">
        <v>424700</v>
      </c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>
        <v>25128.87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0">
        <f t="shared" si="1"/>
        <v>25128.87</v>
      </c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1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3"/>
      <c r="FK70" s="38"/>
    </row>
    <row r="71" spans="1:167" s="35" customFormat="1" ht="27.75" customHeight="1" hidden="1">
      <c r="A71" s="114" t="s">
        <v>241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5"/>
      <c r="AO71" s="115"/>
      <c r="AP71" s="115"/>
      <c r="AQ71" s="115"/>
      <c r="AR71" s="115"/>
      <c r="AS71" s="115"/>
      <c r="AT71" s="116" t="s">
        <v>238</v>
      </c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7">
        <v>0</v>
      </c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>
        <f>CF72</f>
        <v>5194.86</v>
      </c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0">
        <f t="shared" si="1"/>
        <v>5194.86</v>
      </c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1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3"/>
      <c r="FK71" s="38"/>
    </row>
    <row r="72" spans="1:167" s="35" customFormat="1" ht="24.75" customHeight="1">
      <c r="A72" s="114" t="s">
        <v>240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5"/>
      <c r="AO72" s="115"/>
      <c r="AP72" s="115"/>
      <c r="AQ72" s="115"/>
      <c r="AR72" s="115"/>
      <c r="AS72" s="115"/>
      <c r="AT72" s="116" t="s">
        <v>239</v>
      </c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7">
        <v>0</v>
      </c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>
        <v>5194.86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0">
        <f t="shared" si="1"/>
        <v>5194.86</v>
      </c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1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3"/>
      <c r="FK72" s="38"/>
    </row>
    <row r="73" spans="1:167" s="35" customFormat="1" ht="24.75" customHeight="1">
      <c r="A73" s="114" t="s">
        <v>240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5"/>
      <c r="AO73" s="115"/>
      <c r="AP73" s="115"/>
      <c r="AQ73" s="115"/>
      <c r="AR73" s="115"/>
      <c r="AS73" s="115"/>
      <c r="AT73" s="116" t="s">
        <v>348</v>
      </c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7">
        <v>0</v>
      </c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>
        <v>0</v>
      </c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0">
        <f>CF73</f>
        <v>0</v>
      </c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1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3"/>
      <c r="FK73" s="38"/>
    </row>
    <row r="74" spans="1:167" s="45" customFormat="1" ht="25.5" customHeight="1">
      <c r="A74" s="135" t="s">
        <v>237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0"/>
      <c r="AO74" s="130"/>
      <c r="AP74" s="130"/>
      <c r="AQ74" s="130"/>
      <c r="AR74" s="130"/>
      <c r="AS74" s="130"/>
      <c r="AT74" s="125" t="s">
        <v>236</v>
      </c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4">
        <f>BJ76+BJ82</f>
        <v>1103800</v>
      </c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>
        <f>CF76+CF81</f>
        <v>917540.32</v>
      </c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23">
        <f t="shared" si="1"/>
        <v>917540.32</v>
      </c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0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2"/>
      <c r="FK74" s="50"/>
    </row>
    <row r="75" spans="1:167" s="45" customFormat="1" ht="21.75" customHeight="1">
      <c r="A75" s="135" t="s">
        <v>235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0"/>
      <c r="AO75" s="130"/>
      <c r="AP75" s="130"/>
      <c r="AQ75" s="130"/>
      <c r="AR75" s="130"/>
      <c r="AS75" s="130"/>
      <c r="AT75" s="125" t="s">
        <v>234</v>
      </c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4">
        <f>BJ76</f>
        <v>275800</v>
      </c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>
        <f>CF76</f>
        <v>894208.61</v>
      </c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23">
        <f t="shared" si="1"/>
        <v>894208.61</v>
      </c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53"/>
      <c r="FI75" s="53"/>
      <c r="FJ75" s="53"/>
      <c r="FK75" s="50"/>
    </row>
    <row r="76" spans="1:167" s="45" customFormat="1" ht="24.75" customHeight="1">
      <c r="A76" s="135" t="s">
        <v>232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0"/>
      <c r="AO76" s="130"/>
      <c r="AP76" s="130"/>
      <c r="AQ76" s="130"/>
      <c r="AR76" s="130"/>
      <c r="AS76" s="130"/>
      <c r="AT76" s="125" t="s">
        <v>233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4">
        <v>275800</v>
      </c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>
        <f>CF77+CF78+CF79+CF80</f>
        <v>894208.61</v>
      </c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23">
        <f t="shared" si="1"/>
        <v>894208.61</v>
      </c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0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2"/>
      <c r="FK76" s="50"/>
    </row>
    <row r="77" spans="1:167" s="35" customFormat="1" ht="23.25" customHeight="1">
      <c r="A77" s="114" t="s">
        <v>232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5"/>
      <c r="AO77" s="115"/>
      <c r="AP77" s="115"/>
      <c r="AQ77" s="115"/>
      <c r="AR77" s="115"/>
      <c r="AS77" s="115"/>
      <c r="AT77" s="116" t="s">
        <v>231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7">
        <v>0</v>
      </c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>
        <v>880226.5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0">
        <f t="shared" si="1"/>
        <v>880226.5</v>
      </c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1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3"/>
      <c r="FK77" s="38"/>
    </row>
    <row r="78" spans="1:167" s="35" customFormat="1" ht="26.25" customHeight="1">
      <c r="A78" s="114" t="s">
        <v>229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5"/>
      <c r="AO78" s="115"/>
      <c r="AP78" s="115"/>
      <c r="AQ78" s="115"/>
      <c r="AR78" s="115"/>
      <c r="AS78" s="115"/>
      <c r="AT78" s="116" t="s">
        <v>230</v>
      </c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7">
        <v>0</v>
      </c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>
        <v>13882.11</v>
      </c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0">
        <f t="shared" si="1"/>
        <v>13882.11</v>
      </c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1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3"/>
      <c r="FK78" s="38"/>
    </row>
    <row r="79" spans="1:167" s="35" customFormat="1" ht="25.5" customHeight="1">
      <c r="A79" s="114" t="s">
        <v>229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5"/>
      <c r="AO79" s="115"/>
      <c r="AP79" s="115"/>
      <c r="AQ79" s="115"/>
      <c r="AR79" s="115"/>
      <c r="AS79" s="115"/>
      <c r="AT79" s="116" t="s">
        <v>228</v>
      </c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7">
        <v>0</v>
      </c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>
        <v>100</v>
      </c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0">
        <f t="shared" si="1"/>
        <v>100</v>
      </c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1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3"/>
      <c r="FK79" s="38"/>
    </row>
    <row r="80" spans="1:167" s="35" customFormat="1" ht="25.5" customHeight="1">
      <c r="A80" s="114" t="s">
        <v>229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5"/>
      <c r="AO80" s="115"/>
      <c r="AP80" s="115"/>
      <c r="AQ80" s="115"/>
      <c r="AR80" s="115"/>
      <c r="AS80" s="115"/>
      <c r="AT80" s="116" t="s">
        <v>474</v>
      </c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7">
        <v>0</v>
      </c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>
        <v>0</v>
      </c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0">
        <f>CF80</f>
        <v>0</v>
      </c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1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3"/>
      <c r="FK80" s="38"/>
    </row>
    <row r="81" spans="1:167" s="35" customFormat="1" ht="23.25" customHeight="1">
      <c r="A81" s="135" t="s">
        <v>225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15"/>
      <c r="AO81" s="115"/>
      <c r="AP81" s="115"/>
      <c r="AQ81" s="115"/>
      <c r="AR81" s="115"/>
      <c r="AS81" s="115"/>
      <c r="AT81" s="125" t="s">
        <v>227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4">
        <f>BJ82</f>
        <v>828000</v>
      </c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>
        <f>CF82</f>
        <v>23331.71</v>
      </c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23">
        <f t="shared" si="1"/>
        <v>23331.71</v>
      </c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52"/>
      <c r="FI81" s="52"/>
      <c r="FJ81" s="52"/>
      <c r="FK81" s="38"/>
    </row>
    <row r="82" spans="1:167" s="45" customFormat="1" ht="23.25" customHeight="1">
      <c r="A82" s="135" t="s">
        <v>225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0"/>
      <c r="AO82" s="130"/>
      <c r="AP82" s="130"/>
      <c r="AQ82" s="130"/>
      <c r="AR82" s="130"/>
      <c r="AS82" s="130"/>
      <c r="AT82" s="125" t="s">
        <v>226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4">
        <v>828000</v>
      </c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>
        <f>CF83+CF84+CF85</f>
        <v>23331.71</v>
      </c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23">
        <f t="shared" si="1"/>
        <v>23331.71</v>
      </c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0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2"/>
      <c r="FK82" s="50"/>
    </row>
    <row r="83" spans="1:167" s="35" customFormat="1" ht="25.5" customHeight="1">
      <c r="A83" s="114" t="s">
        <v>225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5"/>
      <c r="AO83" s="115"/>
      <c r="AP83" s="115"/>
      <c r="AQ83" s="115"/>
      <c r="AR83" s="115"/>
      <c r="AS83" s="115"/>
      <c r="AT83" s="116" t="s">
        <v>224</v>
      </c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7">
        <v>0</v>
      </c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>
        <v>22072.48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0">
        <f t="shared" si="1"/>
        <v>22072.48</v>
      </c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1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3"/>
      <c r="FK83" s="38"/>
    </row>
    <row r="84" spans="1:167" s="35" customFormat="1" ht="24.75" customHeight="1">
      <c r="A84" s="114" t="s">
        <v>223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5"/>
      <c r="AO84" s="115"/>
      <c r="AP84" s="115"/>
      <c r="AQ84" s="115"/>
      <c r="AR84" s="115"/>
      <c r="AS84" s="115"/>
      <c r="AT84" s="116" t="s">
        <v>222</v>
      </c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7">
        <v>0</v>
      </c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>
        <v>1259.23</v>
      </c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0">
        <f t="shared" si="1"/>
        <v>1259.23</v>
      </c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1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3"/>
      <c r="FK84" s="38"/>
    </row>
    <row r="85" spans="1:167" s="35" customFormat="1" ht="24.75" customHeight="1">
      <c r="A85" s="114" t="s">
        <v>223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5"/>
      <c r="AO85" s="115"/>
      <c r="AP85" s="115"/>
      <c r="AQ85" s="115"/>
      <c r="AR85" s="115"/>
      <c r="AS85" s="115"/>
      <c r="AT85" s="116" t="s">
        <v>354</v>
      </c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7">
        <v>0</v>
      </c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>
        <v>0</v>
      </c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0">
        <f>CF85</f>
        <v>0</v>
      </c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1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3"/>
      <c r="FK85" s="38"/>
    </row>
    <row r="86" spans="1:167" s="45" customFormat="1" ht="22.5" customHeight="1">
      <c r="A86" s="135" t="s">
        <v>221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0"/>
      <c r="AO86" s="130"/>
      <c r="AP86" s="130"/>
      <c r="AQ86" s="130"/>
      <c r="AR86" s="130"/>
      <c r="AS86" s="130"/>
      <c r="AT86" s="125" t="s">
        <v>220</v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4">
        <f>BJ87</f>
        <v>24000</v>
      </c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>
        <f>CF87</f>
        <v>3600</v>
      </c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23">
        <f t="shared" si="1"/>
        <v>3600</v>
      </c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0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2"/>
      <c r="FK86" s="50"/>
    </row>
    <row r="87" spans="1:167" s="45" customFormat="1" ht="57.75" customHeight="1">
      <c r="A87" s="126" t="s">
        <v>219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15"/>
      <c r="AO87" s="115"/>
      <c r="AP87" s="115"/>
      <c r="AQ87" s="115"/>
      <c r="AR87" s="115"/>
      <c r="AS87" s="115"/>
      <c r="AT87" s="116" t="s">
        <v>218</v>
      </c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7">
        <f>BJ88</f>
        <v>24000</v>
      </c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>
        <f>CF88</f>
        <v>3600</v>
      </c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0">
        <f t="shared" si="1"/>
        <v>3600</v>
      </c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20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2"/>
      <c r="FI87" s="53"/>
      <c r="FJ87" s="53"/>
      <c r="FK87" s="50"/>
    </row>
    <row r="88" spans="1:167" s="45" customFormat="1" ht="80.25" customHeight="1">
      <c r="A88" s="133" t="s">
        <v>216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15"/>
      <c r="AO88" s="115"/>
      <c r="AP88" s="115"/>
      <c r="AQ88" s="115"/>
      <c r="AR88" s="115"/>
      <c r="AS88" s="115"/>
      <c r="AT88" s="116" t="s">
        <v>217</v>
      </c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7">
        <v>24000</v>
      </c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>
        <v>3600</v>
      </c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0">
        <f t="shared" si="1"/>
        <v>3600</v>
      </c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20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2"/>
      <c r="FI88" s="53"/>
      <c r="FJ88" s="53"/>
      <c r="FK88" s="50"/>
    </row>
    <row r="89" spans="1:167" s="45" customFormat="1" ht="76.5" customHeight="1">
      <c r="A89" s="133" t="s">
        <v>216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15"/>
      <c r="AO89" s="115"/>
      <c r="AP89" s="115"/>
      <c r="AQ89" s="115"/>
      <c r="AR89" s="115"/>
      <c r="AS89" s="115"/>
      <c r="AT89" s="116" t="s">
        <v>215</v>
      </c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7">
        <v>0</v>
      </c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>
        <v>3600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0">
        <f aca="true" t="shared" si="2" ref="EE89:EE104">CF89</f>
        <v>3600</v>
      </c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20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2"/>
      <c r="FI89" s="53"/>
      <c r="FJ89" s="53"/>
      <c r="FK89" s="50"/>
    </row>
    <row r="90" spans="1:167" s="35" customFormat="1" ht="42.75" customHeight="1" hidden="1">
      <c r="A90" s="134" t="s">
        <v>214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15"/>
      <c r="AO90" s="115"/>
      <c r="AP90" s="115"/>
      <c r="AQ90" s="115"/>
      <c r="AR90" s="115"/>
      <c r="AS90" s="115"/>
      <c r="AT90" s="125" t="s">
        <v>213</v>
      </c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4">
        <v>0</v>
      </c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>
        <f>CF91</f>
        <v>0</v>
      </c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23">
        <f t="shared" si="2"/>
        <v>0</v>
      </c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52"/>
      <c r="FI90" s="52"/>
      <c r="FJ90" s="52"/>
      <c r="FK90" s="38"/>
    </row>
    <row r="91" spans="1:167" s="45" customFormat="1" ht="26.25" customHeight="1" hidden="1">
      <c r="A91" s="135" t="s">
        <v>212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0"/>
      <c r="AO91" s="130"/>
      <c r="AP91" s="130"/>
      <c r="AQ91" s="130"/>
      <c r="AR91" s="130"/>
      <c r="AS91" s="130"/>
      <c r="AT91" s="125" t="s">
        <v>211</v>
      </c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4">
        <v>0</v>
      </c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>
        <f>CF93</f>
        <v>0</v>
      </c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23">
        <f t="shared" si="2"/>
        <v>0</v>
      </c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0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2"/>
      <c r="FK91" s="50"/>
    </row>
    <row r="92" spans="1:167" s="45" customFormat="1" ht="36" customHeight="1" hidden="1">
      <c r="A92" s="131" t="s">
        <v>210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0"/>
      <c r="AO92" s="130"/>
      <c r="AP92" s="130"/>
      <c r="AQ92" s="130"/>
      <c r="AR92" s="130"/>
      <c r="AS92" s="130"/>
      <c r="AT92" s="125" t="s">
        <v>209</v>
      </c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4">
        <v>0</v>
      </c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>
        <f>CF93</f>
        <v>0</v>
      </c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23">
        <f t="shared" si="2"/>
        <v>0</v>
      </c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53"/>
      <c r="FI92" s="53"/>
      <c r="FJ92" s="53"/>
      <c r="FK92" s="50"/>
    </row>
    <row r="93" spans="1:167" s="45" customFormat="1" ht="24.75" customHeight="1" hidden="1">
      <c r="A93" s="135" t="s">
        <v>207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0"/>
      <c r="AO93" s="130"/>
      <c r="AP93" s="130"/>
      <c r="AQ93" s="130"/>
      <c r="AR93" s="130"/>
      <c r="AS93" s="130"/>
      <c r="AT93" s="125" t="s">
        <v>208</v>
      </c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4">
        <v>0</v>
      </c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>
        <f>CF94</f>
        <v>0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23">
        <f t="shared" si="2"/>
        <v>0</v>
      </c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53"/>
      <c r="FI93" s="53"/>
      <c r="FJ93" s="53"/>
      <c r="FK93" s="50"/>
    </row>
    <row r="94" spans="1:167" s="35" customFormat="1" ht="26.25" customHeight="1" hidden="1">
      <c r="A94" s="114" t="s">
        <v>207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5"/>
      <c r="AO94" s="115"/>
      <c r="AP94" s="115"/>
      <c r="AQ94" s="115"/>
      <c r="AR94" s="115"/>
      <c r="AS94" s="115"/>
      <c r="AT94" s="116" t="s">
        <v>206</v>
      </c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7">
        <v>0</v>
      </c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>
        <v>0</v>
      </c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0">
        <f t="shared" si="2"/>
        <v>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1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3"/>
      <c r="FK94" s="38"/>
    </row>
    <row r="95" spans="1:167" s="35" customFormat="1" ht="36.75" customHeight="1">
      <c r="A95" s="131" t="s">
        <v>205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0"/>
      <c r="AO95" s="130"/>
      <c r="AP95" s="130"/>
      <c r="AQ95" s="130"/>
      <c r="AR95" s="130"/>
      <c r="AS95" s="130"/>
      <c r="AT95" s="125" t="s">
        <v>204</v>
      </c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4">
        <f>BJ96</f>
        <v>222000</v>
      </c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>
        <f>CF96+CF98</f>
        <v>222048</v>
      </c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23">
        <f t="shared" si="2"/>
        <v>222048</v>
      </c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0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2"/>
      <c r="FK95" s="38"/>
    </row>
    <row r="96" spans="1:167" s="47" customFormat="1" ht="50.25" customHeight="1">
      <c r="A96" s="126" t="s">
        <v>203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15"/>
      <c r="AO96" s="115"/>
      <c r="AP96" s="115"/>
      <c r="AQ96" s="115"/>
      <c r="AR96" s="115"/>
      <c r="AS96" s="115"/>
      <c r="AT96" s="116" t="s">
        <v>202</v>
      </c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7">
        <f>BJ97</f>
        <v>222000</v>
      </c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>
        <f>CF97</f>
        <v>222048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0">
        <f t="shared" si="2"/>
        <v>222048</v>
      </c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1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3"/>
      <c r="FK96" s="51"/>
    </row>
    <row r="97" spans="1:167" s="47" customFormat="1" ht="45.75" customHeight="1">
      <c r="A97" s="126" t="s">
        <v>201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15"/>
      <c r="AO97" s="115"/>
      <c r="AP97" s="115"/>
      <c r="AQ97" s="115"/>
      <c r="AR97" s="115"/>
      <c r="AS97" s="115"/>
      <c r="AT97" s="116" t="s">
        <v>200</v>
      </c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7">
        <v>222000</v>
      </c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>
        <v>222048</v>
      </c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0">
        <f t="shared" si="2"/>
        <v>222048</v>
      </c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1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3"/>
      <c r="FK97" s="51"/>
    </row>
    <row r="98" spans="1:176" s="47" customFormat="1" ht="39" customHeight="1" hidden="1">
      <c r="A98" s="137" t="s">
        <v>199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8"/>
      <c r="AL98" s="48"/>
      <c r="AM98" s="48"/>
      <c r="AN98" s="46"/>
      <c r="AO98" s="46"/>
      <c r="AP98" s="46"/>
      <c r="AQ98" s="46"/>
      <c r="AR98" s="46"/>
      <c r="AS98" s="46"/>
      <c r="AT98" s="116" t="s">
        <v>198</v>
      </c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7">
        <f>BJ99</f>
        <v>0</v>
      </c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>
        <f>CF99</f>
        <v>0</v>
      </c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0">
        <f t="shared" si="2"/>
        <v>0</v>
      </c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20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2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76" s="47" customFormat="1" ht="40.5" customHeight="1" hidden="1">
      <c r="A99" s="139" t="s">
        <v>197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40"/>
      <c r="AL99" s="48"/>
      <c r="AM99" s="48"/>
      <c r="AN99" s="46"/>
      <c r="AO99" s="46"/>
      <c r="AP99" s="46"/>
      <c r="AQ99" s="46"/>
      <c r="AR99" s="46"/>
      <c r="AS99" s="46"/>
      <c r="AT99" s="116" t="s">
        <v>196</v>
      </c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7">
        <v>0</v>
      </c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>
        <v>0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0">
        <f t="shared" si="2"/>
        <v>0</v>
      </c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20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2"/>
      <c r="FK99" s="54"/>
      <c r="FL99" s="49"/>
      <c r="FM99" s="49"/>
      <c r="FN99" s="49"/>
      <c r="FO99" s="49"/>
      <c r="FP99" s="49"/>
      <c r="FQ99" s="49"/>
      <c r="FR99" s="49"/>
      <c r="FS99" s="49"/>
      <c r="FT99" s="49"/>
    </row>
    <row r="100" spans="1:167" s="35" customFormat="1" ht="26.25" customHeight="1" hidden="1">
      <c r="A100" s="131" t="s">
        <v>195</v>
      </c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0"/>
      <c r="AO100" s="130"/>
      <c r="AP100" s="130"/>
      <c r="AQ100" s="130"/>
      <c r="AR100" s="130"/>
      <c r="AS100" s="130"/>
      <c r="AT100" s="125" t="s">
        <v>194</v>
      </c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4">
        <f>BJ103</f>
        <v>0</v>
      </c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>
        <f>CF103+CF101</f>
        <v>0</v>
      </c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23">
        <f t="shared" si="2"/>
        <v>0</v>
      </c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0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2"/>
      <c r="FK100" s="38"/>
    </row>
    <row r="101" spans="1:176" s="47" customFormat="1" ht="56.25" customHeight="1" hidden="1">
      <c r="A101" s="137" t="s">
        <v>193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8"/>
      <c r="AL101" s="48"/>
      <c r="AM101" s="48"/>
      <c r="AN101" s="46"/>
      <c r="AO101" s="46"/>
      <c r="AP101" s="46"/>
      <c r="AQ101" s="46"/>
      <c r="AR101" s="46"/>
      <c r="AS101" s="46"/>
      <c r="AT101" s="116" t="s">
        <v>192</v>
      </c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7">
        <f>BJ102</f>
        <v>0</v>
      </c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>
        <f>CF102</f>
        <v>0</v>
      </c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0">
        <f t="shared" si="2"/>
        <v>0</v>
      </c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20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2"/>
      <c r="FK101" s="54"/>
      <c r="FL101" s="49"/>
      <c r="FM101" s="49"/>
      <c r="FN101" s="49"/>
      <c r="FO101" s="49"/>
      <c r="FP101" s="49"/>
      <c r="FQ101" s="49"/>
      <c r="FR101" s="49"/>
      <c r="FS101" s="49"/>
      <c r="FT101" s="49"/>
    </row>
    <row r="102" spans="1:167" s="47" customFormat="1" ht="55.5" customHeight="1" hidden="1">
      <c r="A102" s="126" t="s">
        <v>191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15"/>
      <c r="AO102" s="115"/>
      <c r="AP102" s="115"/>
      <c r="AQ102" s="115"/>
      <c r="AR102" s="115"/>
      <c r="AS102" s="115"/>
      <c r="AT102" s="116" t="s">
        <v>190</v>
      </c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7">
        <v>0</v>
      </c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>
        <v>0</v>
      </c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0">
        <f t="shared" si="2"/>
        <v>0</v>
      </c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1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3"/>
      <c r="FK102" s="51"/>
    </row>
    <row r="103" spans="1:176" s="47" customFormat="1" ht="39" customHeight="1" hidden="1">
      <c r="A103" s="137" t="s">
        <v>189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8"/>
      <c r="AL103" s="48"/>
      <c r="AM103" s="48"/>
      <c r="AN103" s="46"/>
      <c r="AO103" s="46"/>
      <c r="AP103" s="46"/>
      <c r="AQ103" s="46"/>
      <c r="AR103" s="46"/>
      <c r="AS103" s="46"/>
      <c r="AT103" s="116" t="s">
        <v>188</v>
      </c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7">
        <f>BJ104</f>
        <v>0</v>
      </c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>
        <f>CF104</f>
        <v>0</v>
      </c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0">
        <f t="shared" si="2"/>
        <v>0</v>
      </c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20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2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9.75" customHeight="1" hidden="1">
      <c r="A104" s="126" t="s">
        <v>187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15"/>
      <c r="AO104" s="115"/>
      <c r="AP104" s="115"/>
      <c r="AQ104" s="115"/>
      <c r="AR104" s="115"/>
      <c r="AS104" s="115"/>
      <c r="AT104" s="116" t="s">
        <v>186</v>
      </c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7">
        <v>0</v>
      </c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>
        <v>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0">
        <f t="shared" si="2"/>
        <v>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1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3"/>
      <c r="FK104" s="38"/>
    </row>
    <row r="105" spans="1:167" s="35" customFormat="1" ht="30.75" customHeight="1" hidden="1">
      <c r="A105" s="135" t="s">
        <v>185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0"/>
      <c r="AO105" s="130"/>
      <c r="AP105" s="130"/>
      <c r="AQ105" s="130"/>
      <c r="AR105" s="130"/>
      <c r="AS105" s="130"/>
      <c r="AT105" s="125" t="s">
        <v>184</v>
      </c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4">
        <f>BJ107</f>
        <v>0</v>
      </c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>
        <f>CF107</f>
        <v>0</v>
      </c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23">
        <f>EE107</f>
        <v>0</v>
      </c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18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52"/>
      <c r="FI105" s="52"/>
      <c r="FJ105" s="52"/>
      <c r="FK105" s="38"/>
    </row>
    <row r="106" spans="1:167" s="35" customFormat="1" ht="27" customHeight="1" hidden="1">
      <c r="A106" s="114" t="s">
        <v>183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30"/>
      <c r="AO106" s="130"/>
      <c r="AP106" s="130"/>
      <c r="AQ106" s="130"/>
      <c r="AR106" s="130"/>
      <c r="AS106" s="130"/>
      <c r="AT106" s="125" t="s">
        <v>182</v>
      </c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4">
        <v>0</v>
      </c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>
        <f>CF107</f>
        <v>0</v>
      </c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23">
        <f aca="true" t="shared" si="3" ref="EE106:EE131">CF106</f>
        <v>0</v>
      </c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38"/>
    </row>
    <row r="107" spans="1:167" s="45" customFormat="1" ht="23.25" customHeight="1" hidden="1">
      <c r="A107" s="126" t="s">
        <v>181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15"/>
      <c r="AO107" s="115"/>
      <c r="AP107" s="115"/>
      <c r="AQ107" s="115"/>
      <c r="AR107" s="115"/>
      <c r="AS107" s="115"/>
      <c r="AT107" s="116" t="s">
        <v>180</v>
      </c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7">
        <v>0</v>
      </c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>
        <v>0</v>
      </c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0">
        <f t="shared" si="3"/>
        <v>0</v>
      </c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50"/>
    </row>
    <row r="108" spans="1:167" s="108" customFormat="1" ht="28.5" customHeight="1">
      <c r="A108" s="131" t="s">
        <v>179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0"/>
      <c r="AO108" s="130"/>
      <c r="AP108" s="130"/>
      <c r="AQ108" s="130"/>
      <c r="AR108" s="130"/>
      <c r="AS108" s="130"/>
      <c r="AT108" s="125" t="s">
        <v>178</v>
      </c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209">
        <f>BJ109+BJ127+BJ125</f>
        <v>11305500</v>
      </c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210"/>
      <c r="CD108" s="210"/>
      <c r="CE108" s="211"/>
      <c r="CF108" s="124">
        <f>CF109+CF125+CF127</f>
        <v>4449069.08</v>
      </c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23">
        <f t="shared" si="3"/>
        <v>4449069.08</v>
      </c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0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2"/>
      <c r="FK108" s="103"/>
    </row>
    <row r="109" spans="1:256" s="108" customFormat="1" ht="36.75" customHeight="1">
      <c r="A109" s="131" t="s">
        <v>177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0"/>
      <c r="AO109" s="130"/>
      <c r="AP109" s="130"/>
      <c r="AQ109" s="130"/>
      <c r="AR109" s="130"/>
      <c r="AS109" s="130"/>
      <c r="AT109" s="125" t="s">
        <v>176</v>
      </c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4">
        <f>BJ110+BJ113+BJ118</f>
        <v>11305500</v>
      </c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>
        <f>CF110+CF113+CF118</f>
        <v>4449069.08</v>
      </c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23">
        <f t="shared" si="3"/>
        <v>4449069.08</v>
      </c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0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2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  <c r="IT109" s="103"/>
      <c r="IU109" s="103"/>
      <c r="IV109" s="103"/>
    </row>
    <row r="110" spans="1:256" s="108" customFormat="1" ht="31.5" customHeight="1">
      <c r="A110" s="131" t="s">
        <v>175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0"/>
      <c r="AO110" s="130"/>
      <c r="AP110" s="130"/>
      <c r="AQ110" s="130"/>
      <c r="AR110" s="130"/>
      <c r="AS110" s="130"/>
      <c r="AT110" s="125" t="s">
        <v>452</v>
      </c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4">
        <f>BJ112</f>
        <v>9277300</v>
      </c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>
        <f>CF112</f>
        <v>3530100</v>
      </c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23">
        <f t="shared" si="3"/>
        <v>3530100</v>
      </c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0"/>
      <c r="EU110" s="121"/>
      <c r="EV110" s="121"/>
      <c r="EW110" s="121"/>
      <c r="EX110" s="121"/>
      <c r="EY110" s="121"/>
      <c r="EZ110" s="121"/>
      <c r="FA110" s="121"/>
      <c r="FB110" s="121"/>
      <c r="FC110" s="121"/>
      <c r="FD110" s="121"/>
      <c r="FE110" s="121"/>
      <c r="FF110" s="121"/>
      <c r="FG110" s="121"/>
      <c r="FH110" s="121"/>
      <c r="FI110" s="121"/>
      <c r="FJ110" s="122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3"/>
      <c r="HH110" s="103"/>
      <c r="HI110" s="103"/>
      <c r="HJ110" s="103"/>
      <c r="HK110" s="103"/>
      <c r="HL110" s="103"/>
      <c r="HM110" s="103"/>
      <c r="HN110" s="103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03"/>
      <c r="ID110" s="103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03"/>
      <c r="IQ110" s="103"/>
      <c r="IR110" s="103"/>
      <c r="IS110" s="103"/>
      <c r="IT110" s="103"/>
      <c r="IU110" s="103"/>
      <c r="IV110" s="103"/>
    </row>
    <row r="111" spans="1:256" s="83" customFormat="1" ht="26.25" customHeight="1">
      <c r="A111" s="126" t="s">
        <v>174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15"/>
      <c r="AO111" s="115"/>
      <c r="AP111" s="115"/>
      <c r="AQ111" s="115"/>
      <c r="AR111" s="115"/>
      <c r="AS111" s="115"/>
      <c r="AT111" s="116" t="s">
        <v>451</v>
      </c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7">
        <f>BJ112</f>
        <v>9277300</v>
      </c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>
        <f>CF112</f>
        <v>3530100</v>
      </c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8" t="s">
        <v>166</v>
      </c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0">
        <f t="shared" si="3"/>
        <v>3530100</v>
      </c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1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3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83" customFormat="1" ht="27" customHeight="1">
      <c r="A112" s="126" t="s">
        <v>173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15"/>
      <c r="AO112" s="115"/>
      <c r="AP112" s="115"/>
      <c r="AQ112" s="115"/>
      <c r="AR112" s="115"/>
      <c r="AS112" s="115"/>
      <c r="AT112" s="116" t="s">
        <v>450</v>
      </c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7">
        <v>9277300</v>
      </c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>
        <v>3530100</v>
      </c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0">
        <f t="shared" si="3"/>
        <v>3530100</v>
      </c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1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3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108" customFormat="1" ht="36" customHeight="1">
      <c r="A113" s="131" t="s">
        <v>172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0"/>
      <c r="AO113" s="130"/>
      <c r="AP113" s="130"/>
      <c r="AQ113" s="130"/>
      <c r="AR113" s="130"/>
      <c r="AS113" s="130"/>
      <c r="AT113" s="125" t="s">
        <v>449</v>
      </c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4">
        <f>BJ116+BJ114</f>
        <v>203700</v>
      </c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>
        <f>CF116+CF114</f>
        <v>55619.08</v>
      </c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23">
        <f t="shared" si="3"/>
        <v>55619.08</v>
      </c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0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2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  <c r="IT113" s="103"/>
      <c r="IU113" s="103"/>
      <c r="IV113" s="103"/>
    </row>
    <row r="114" spans="1:166" s="103" customFormat="1" ht="42" customHeight="1">
      <c r="A114" s="131" t="s">
        <v>170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0"/>
      <c r="AO114" s="130"/>
      <c r="AP114" s="130"/>
      <c r="AQ114" s="130"/>
      <c r="AR114" s="130"/>
      <c r="AS114" s="130"/>
      <c r="AT114" s="125" t="s">
        <v>448</v>
      </c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4">
        <f>BJ115</f>
        <v>200</v>
      </c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>
        <f>CF115</f>
        <v>200</v>
      </c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23">
        <f>CF114</f>
        <v>200</v>
      </c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53"/>
      <c r="FI114" s="53"/>
      <c r="FJ114" s="53"/>
    </row>
    <row r="115" spans="1:166" s="55" customFormat="1" ht="41.25" customHeight="1">
      <c r="A115" s="126" t="s">
        <v>170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15"/>
      <c r="AO115" s="115"/>
      <c r="AP115" s="115"/>
      <c r="AQ115" s="115"/>
      <c r="AR115" s="115"/>
      <c r="AS115" s="115"/>
      <c r="AT115" s="116" t="s">
        <v>447</v>
      </c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7">
        <v>200</v>
      </c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>
        <v>200</v>
      </c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0">
        <f>CF115</f>
        <v>200</v>
      </c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52"/>
      <c r="FI115" s="52"/>
      <c r="FJ115" s="52"/>
    </row>
    <row r="116" spans="1:256" s="108" customFormat="1" ht="42" customHeight="1">
      <c r="A116" s="131" t="s">
        <v>171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0"/>
      <c r="AO116" s="130"/>
      <c r="AP116" s="130"/>
      <c r="AQ116" s="130"/>
      <c r="AR116" s="130"/>
      <c r="AS116" s="130"/>
      <c r="AT116" s="125" t="s">
        <v>446</v>
      </c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4">
        <f>BJ117</f>
        <v>203500</v>
      </c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>
        <f>CF117</f>
        <v>55419.08</v>
      </c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23">
        <f t="shared" si="3"/>
        <v>55419.08</v>
      </c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0"/>
      <c r="EU116" s="121"/>
      <c r="EV116" s="121"/>
      <c r="EW116" s="121"/>
      <c r="EX116" s="121"/>
      <c r="EY116" s="121"/>
      <c r="EZ116" s="121"/>
      <c r="FA116" s="121"/>
      <c r="FB116" s="121"/>
      <c r="FC116" s="121"/>
      <c r="FD116" s="121"/>
      <c r="FE116" s="121"/>
      <c r="FF116" s="121"/>
      <c r="FG116" s="121"/>
      <c r="FH116" s="121"/>
      <c r="FI116" s="121"/>
      <c r="FJ116" s="122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  <c r="GU116" s="103"/>
      <c r="GV116" s="103"/>
      <c r="GW116" s="103"/>
      <c r="GX116" s="103"/>
      <c r="GY116" s="103"/>
      <c r="GZ116" s="103"/>
      <c r="HA116" s="103"/>
      <c r="HB116" s="103"/>
      <c r="HC116" s="103"/>
      <c r="HD116" s="103"/>
      <c r="HE116" s="103"/>
      <c r="HF116" s="103"/>
      <c r="HG116" s="103"/>
      <c r="HH116" s="103"/>
      <c r="HI116" s="103"/>
      <c r="HJ116" s="103"/>
      <c r="HK116" s="103"/>
      <c r="HL116" s="103"/>
      <c r="HM116" s="103"/>
      <c r="HN116" s="103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03"/>
      <c r="ID116" s="103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03"/>
      <c r="IQ116" s="103"/>
      <c r="IR116" s="103"/>
      <c r="IS116" s="103"/>
      <c r="IT116" s="103"/>
      <c r="IU116" s="103"/>
      <c r="IV116" s="103"/>
    </row>
    <row r="117" spans="1:256" s="109" customFormat="1" ht="42.75" customHeight="1">
      <c r="A117" s="126" t="s">
        <v>171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15"/>
      <c r="AO117" s="115"/>
      <c r="AP117" s="115"/>
      <c r="AQ117" s="115"/>
      <c r="AR117" s="115"/>
      <c r="AS117" s="115"/>
      <c r="AT117" s="116" t="s">
        <v>445</v>
      </c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7">
        <v>203500</v>
      </c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>
        <v>55419.08</v>
      </c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0">
        <f t="shared" si="3"/>
        <v>55419.08</v>
      </c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1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3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55"/>
      <c r="IU117" s="55"/>
      <c r="IV117" s="55"/>
    </row>
    <row r="118" spans="1:256" s="108" customFormat="1" ht="33" customHeight="1">
      <c r="A118" s="131" t="s">
        <v>343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0"/>
      <c r="AO118" s="130"/>
      <c r="AP118" s="130"/>
      <c r="AQ118" s="130"/>
      <c r="AR118" s="130"/>
      <c r="AS118" s="130"/>
      <c r="AT118" s="125" t="s">
        <v>444</v>
      </c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4">
        <f>BJ119+BJ121+BJ123</f>
        <v>1824500</v>
      </c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>
        <f>CF119+CF121+CF123</f>
        <v>863350</v>
      </c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19"/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23">
        <f aca="true" t="shared" si="4" ref="EE118:EE124">CF118</f>
        <v>863350</v>
      </c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0"/>
      <c r="EU118" s="121"/>
      <c r="EV118" s="121"/>
      <c r="EW118" s="121"/>
      <c r="EX118" s="121"/>
      <c r="EY118" s="121"/>
      <c r="EZ118" s="121"/>
      <c r="FA118" s="121"/>
      <c r="FB118" s="121"/>
      <c r="FC118" s="121"/>
      <c r="FD118" s="121"/>
      <c r="FE118" s="121"/>
      <c r="FF118" s="121"/>
      <c r="FG118" s="121"/>
      <c r="FH118" s="121"/>
      <c r="FI118" s="121"/>
      <c r="FJ118" s="122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  <c r="IT118" s="103"/>
      <c r="IU118" s="103"/>
      <c r="IV118" s="103"/>
    </row>
    <row r="119" spans="1:256" s="108" customFormat="1" ht="64.5" customHeight="1">
      <c r="A119" s="204" t="s">
        <v>364</v>
      </c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6"/>
      <c r="AN119" s="130"/>
      <c r="AO119" s="130"/>
      <c r="AP119" s="130"/>
      <c r="AQ119" s="130"/>
      <c r="AR119" s="130"/>
      <c r="AS119" s="130"/>
      <c r="AT119" s="125" t="s">
        <v>443</v>
      </c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4">
        <f>BJ120</f>
        <v>1824500</v>
      </c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>
        <f>CF120</f>
        <v>863350</v>
      </c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23">
        <f t="shared" si="4"/>
        <v>863350</v>
      </c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0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1"/>
      <c r="FF119" s="121"/>
      <c r="FG119" s="121"/>
      <c r="FH119" s="121"/>
      <c r="FI119" s="121"/>
      <c r="FJ119" s="122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  <c r="GU119" s="103"/>
      <c r="GV119" s="103"/>
      <c r="GW119" s="103"/>
      <c r="GX119" s="103"/>
      <c r="GY119" s="103"/>
      <c r="GZ119" s="103"/>
      <c r="HA119" s="103"/>
      <c r="HB119" s="103"/>
      <c r="HC119" s="103"/>
      <c r="HD119" s="103"/>
      <c r="HE119" s="103"/>
      <c r="HF119" s="103"/>
      <c r="HG119" s="103"/>
      <c r="HH119" s="103"/>
      <c r="HI119" s="103"/>
      <c r="HJ119" s="103"/>
      <c r="HK119" s="103"/>
      <c r="HL119" s="103"/>
      <c r="HM119" s="103"/>
      <c r="HN119" s="103"/>
      <c r="HO119" s="103"/>
      <c r="HP119" s="103"/>
      <c r="HQ119" s="103"/>
      <c r="HR119" s="103"/>
      <c r="HS119" s="103"/>
      <c r="HT119" s="103"/>
      <c r="HU119" s="103"/>
      <c r="HV119" s="103"/>
      <c r="HW119" s="103"/>
      <c r="HX119" s="103"/>
      <c r="HY119" s="103"/>
      <c r="HZ119" s="103"/>
      <c r="IA119" s="103"/>
      <c r="IB119" s="103"/>
      <c r="IC119" s="103"/>
      <c r="ID119" s="103"/>
      <c r="IE119" s="103"/>
      <c r="IF119" s="103"/>
      <c r="IG119" s="103"/>
      <c r="IH119" s="103"/>
      <c r="II119" s="103"/>
      <c r="IJ119" s="103"/>
      <c r="IK119" s="103"/>
      <c r="IL119" s="103"/>
      <c r="IM119" s="103"/>
      <c r="IN119" s="103"/>
      <c r="IO119" s="103"/>
      <c r="IP119" s="103"/>
      <c r="IQ119" s="103"/>
      <c r="IR119" s="103"/>
      <c r="IS119" s="103"/>
      <c r="IT119" s="103"/>
      <c r="IU119" s="103"/>
      <c r="IV119" s="103"/>
    </row>
    <row r="120" spans="1:256" s="109" customFormat="1" ht="69.75" customHeight="1">
      <c r="A120" s="201" t="s">
        <v>365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3"/>
      <c r="AN120" s="115"/>
      <c r="AO120" s="115"/>
      <c r="AP120" s="115"/>
      <c r="AQ120" s="115"/>
      <c r="AR120" s="115"/>
      <c r="AS120" s="115"/>
      <c r="AT120" s="116" t="s">
        <v>442</v>
      </c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7">
        <v>1824500</v>
      </c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>
        <v>863350</v>
      </c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8"/>
      <c r="DL120" s="118"/>
      <c r="DM120" s="118"/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0">
        <f t="shared" si="4"/>
        <v>863350</v>
      </c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1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3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108" customFormat="1" ht="73.5" customHeight="1" hidden="1">
      <c r="A121" s="131" t="s">
        <v>375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0"/>
      <c r="AO121" s="130"/>
      <c r="AP121" s="130"/>
      <c r="AQ121" s="130"/>
      <c r="AR121" s="130"/>
      <c r="AS121" s="130"/>
      <c r="AT121" s="125" t="s">
        <v>372</v>
      </c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4">
        <f>BJ122</f>
        <v>0</v>
      </c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>
        <f>CF122</f>
        <v>0</v>
      </c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23">
        <f t="shared" si="4"/>
        <v>0</v>
      </c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0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2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  <c r="IT121" s="103"/>
      <c r="IU121" s="103"/>
      <c r="IV121" s="103"/>
    </row>
    <row r="122" spans="1:256" s="109" customFormat="1" ht="63.75" customHeight="1" hidden="1">
      <c r="A122" s="126" t="s">
        <v>374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15"/>
      <c r="AO122" s="115"/>
      <c r="AP122" s="115"/>
      <c r="AQ122" s="115"/>
      <c r="AR122" s="115"/>
      <c r="AS122" s="115"/>
      <c r="AT122" s="116" t="s">
        <v>373</v>
      </c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7">
        <v>0</v>
      </c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>
        <v>0</v>
      </c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0">
        <f t="shared" si="4"/>
        <v>0</v>
      </c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1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3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108" customFormat="1" ht="42" customHeight="1" hidden="1">
      <c r="A123" s="131" t="s">
        <v>345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0"/>
      <c r="AO123" s="130"/>
      <c r="AP123" s="130"/>
      <c r="AQ123" s="130"/>
      <c r="AR123" s="130"/>
      <c r="AS123" s="130"/>
      <c r="AT123" s="125" t="s">
        <v>370</v>
      </c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4">
        <f>BJ124</f>
        <v>0</v>
      </c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>
        <f>CF124</f>
        <v>0</v>
      </c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19"/>
      <c r="CX123" s="119"/>
      <c r="CY123" s="119"/>
      <c r="CZ123" s="119"/>
      <c r="DA123" s="119"/>
      <c r="DB123" s="119"/>
      <c r="DC123" s="119"/>
      <c r="DD123" s="119"/>
      <c r="DE123" s="119"/>
      <c r="DF123" s="119"/>
      <c r="DG123" s="119"/>
      <c r="DH123" s="119"/>
      <c r="DI123" s="119"/>
      <c r="DJ123" s="119"/>
      <c r="DK123" s="119"/>
      <c r="DL123" s="119"/>
      <c r="DM123" s="119"/>
      <c r="DN123" s="119"/>
      <c r="DO123" s="119"/>
      <c r="DP123" s="119"/>
      <c r="DQ123" s="119"/>
      <c r="DR123" s="119"/>
      <c r="DS123" s="119"/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23">
        <f t="shared" si="4"/>
        <v>0</v>
      </c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0"/>
      <c r="EU123" s="121"/>
      <c r="EV123" s="121"/>
      <c r="EW123" s="121"/>
      <c r="EX123" s="121"/>
      <c r="EY123" s="121"/>
      <c r="EZ123" s="121"/>
      <c r="FA123" s="121"/>
      <c r="FB123" s="121"/>
      <c r="FC123" s="121"/>
      <c r="FD123" s="121"/>
      <c r="FE123" s="121"/>
      <c r="FF123" s="121"/>
      <c r="FG123" s="121"/>
      <c r="FH123" s="121"/>
      <c r="FI123" s="121"/>
      <c r="FJ123" s="122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3"/>
      <c r="HT123" s="103"/>
      <c r="HU123" s="103"/>
      <c r="HV123" s="103"/>
      <c r="HW123" s="103"/>
      <c r="HX123" s="103"/>
      <c r="HY123" s="103"/>
      <c r="HZ123" s="103"/>
      <c r="IA123" s="103"/>
      <c r="IB123" s="103"/>
      <c r="IC123" s="103"/>
      <c r="ID123" s="103"/>
      <c r="IE123" s="103"/>
      <c r="IF123" s="103"/>
      <c r="IG123" s="103"/>
      <c r="IH123" s="103"/>
      <c r="II123" s="103"/>
      <c r="IJ123" s="103"/>
      <c r="IK123" s="103"/>
      <c r="IL123" s="103"/>
      <c r="IM123" s="103"/>
      <c r="IN123" s="103"/>
      <c r="IO123" s="103"/>
      <c r="IP123" s="103"/>
      <c r="IQ123" s="103"/>
      <c r="IR123" s="103"/>
      <c r="IS123" s="103"/>
      <c r="IT123" s="103"/>
      <c r="IU123" s="103"/>
      <c r="IV123" s="103"/>
    </row>
    <row r="124" spans="1:256" s="109" customFormat="1" ht="42.75" customHeight="1" hidden="1">
      <c r="A124" s="126" t="s">
        <v>344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15"/>
      <c r="AO124" s="115"/>
      <c r="AP124" s="115"/>
      <c r="AQ124" s="115"/>
      <c r="AR124" s="115"/>
      <c r="AS124" s="115"/>
      <c r="AT124" s="116" t="s">
        <v>371</v>
      </c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7">
        <v>0</v>
      </c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>
        <v>0</v>
      </c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0">
        <f t="shared" si="4"/>
        <v>0</v>
      </c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1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3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8" customFormat="1" ht="88.5" customHeight="1" hidden="1">
      <c r="A125" s="131" t="s">
        <v>431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0"/>
      <c r="AO125" s="130"/>
      <c r="AP125" s="130"/>
      <c r="AQ125" s="130"/>
      <c r="AR125" s="130"/>
      <c r="AS125" s="130"/>
      <c r="AT125" s="125" t="s">
        <v>428</v>
      </c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4">
        <f>BJ126</f>
        <v>0</v>
      </c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>
        <f>CF126</f>
        <v>0</v>
      </c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19"/>
      <c r="CX125" s="119"/>
      <c r="CY125" s="119"/>
      <c r="CZ125" s="119"/>
      <c r="DA125" s="119"/>
      <c r="DB125" s="119"/>
      <c r="DC125" s="119"/>
      <c r="DD125" s="119"/>
      <c r="DE125" s="119"/>
      <c r="DF125" s="119"/>
      <c r="DG125" s="119"/>
      <c r="DH125" s="119"/>
      <c r="DI125" s="119"/>
      <c r="DJ125" s="119"/>
      <c r="DK125" s="119"/>
      <c r="DL125" s="119"/>
      <c r="DM125" s="119"/>
      <c r="DN125" s="119"/>
      <c r="DO125" s="119"/>
      <c r="DP125" s="119"/>
      <c r="DQ125" s="119"/>
      <c r="DR125" s="119"/>
      <c r="DS125" s="119"/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23">
        <f>CF125</f>
        <v>0</v>
      </c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0"/>
      <c r="EU125" s="121"/>
      <c r="EV125" s="121"/>
      <c r="EW125" s="121"/>
      <c r="EX125" s="121"/>
      <c r="EY125" s="121"/>
      <c r="EZ125" s="121"/>
      <c r="FA125" s="121"/>
      <c r="FB125" s="121"/>
      <c r="FC125" s="121"/>
      <c r="FD125" s="121"/>
      <c r="FE125" s="121"/>
      <c r="FF125" s="121"/>
      <c r="FG125" s="121"/>
      <c r="FH125" s="121"/>
      <c r="FI125" s="121"/>
      <c r="FJ125" s="122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3"/>
      <c r="GT125" s="103"/>
      <c r="GU125" s="103"/>
      <c r="GV125" s="103"/>
      <c r="GW125" s="103"/>
      <c r="GX125" s="103"/>
      <c r="GY125" s="103"/>
      <c r="GZ125" s="103"/>
      <c r="HA125" s="103"/>
      <c r="HB125" s="103"/>
      <c r="HC125" s="103"/>
      <c r="HD125" s="103"/>
      <c r="HE125" s="103"/>
      <c r="HF125" s="103"/>
      <c r="HG125" s="103"/>
      <c r="HH125" s="103"/>
      <c r="HI125" s="103"/>
      <c r="HJ125" s="103"/>
      <c r="HK125" s="103"/>
      <c r="HL125" s="103"/>
      <c r="HM125" s="103"/>
      <c r="HN125" s="103"/>
      <c r="HO125" s="103"/>
      <c r="HP125" s="103"/>
      <c r="HQ125" s="103"/>
      <c r="HR125" s="103"/>
      <c r="HS125" s="103"/>
      <c r="HT125" s="103"/>
      <c r="HU125" s="103"/>
      <c r="HV125" s="103"/>
      <c r="HW125" s="103"/>
      <c r="HX125" s="103"/>
      <c r="HY125" s="103"/>
      <c r="HZ125" s="103"/>
      <c r="IA125" s="103"/>
      <c r="IB125" s="103"/>
      <c r="IC125" s="103"/>
      <c r="ID125" s="103"/>
      <c r="IE125" s="103"/>
      <c r="IF125" s="103"/>
      <c r="IG125" s="103"/>
      <c r="IH125" s="103"/>
      <c r="II125" s="103"/>
      <c r="IJ125" s="103"/>
      <c r="IK125" s="103"/>
      <c r="IL125" s="103"/>
      <c r="IM125" s="103"/>
      <c r="IN125" s="103"/>
      <c r="IO125" s="103"/>
      <c r="IP125" s="103"/>
      <c r="IQ125" s="103"/>
      <c r="IR125" s="103"/>
      <c r="IS125" s="103"/>
      <c r="IT125" s="103"/>
      <c r="IU125" s="103"/>
      <c r="IV125" s="103"/>
    </row>
    <row r="126" spans="1:256" s="109" customFormat="1" ht="90.75" customHeight="1" hidden="1">
      <c r="A126" s="126" t="s">
        <v>430</v>
      </c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15"/>
      <c r="AO126" s="115"/>
      <c r="AP126" s="115"/>
      <c r="AQ126" s="115"/>
      <c r="AR126" s="115"/>
      <c r="AS126" s="115"/>
      <c r="AT126" s="116" t="s">
        <v>429</v>
      </c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7">
        <v>0</v>
      </c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>
        <v>0</v>
      </c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0">
        <f>CF126</f>
        <v>0</v>
      </c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1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3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167" s="45" customFormat="1" ht="70.5" customHeight="1" hidden="1">
      <c r="A127" s="127" t="s">
        <v>338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9"/>
      <c r="AN127" s="130"/>
      <c r="AO127" s="130"/>
      <c r="AP127" s="130"/>
      <c r="AQ127" s="130"/>
      <c r="AR127" s="130"/>
      <c r="AS127" s="130"/>
      <c r="AT127" s="125" t="s">
        <v>367</v>
      </c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4">
        <f>BJ128+BJ130</f>
        <v>0</v>
      </c>
      <c r="BK127" s="124"/>
      <c r="BL127" s="124"/>
      <c r="BM127" s="124"/>
      <c r="BN127" s="124"/>
      <c r="BO127" s="124"/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>
        <f>CF128+CF130</f>
        <v>0</v>
      </c>
      <c r="CG127" s="124"/>
      <c r="CH127" s="124"/>
      <c r="CI127" s="124"/>
      <c r="CJ127" s="124"/>
      <c r="CK127" s="124"/>
      <c r="CL127" s="124"/>
      <c r="CM127" s="124"/>
      <c r="CN127" s="124"/>
      <c r="CO127" s="124"/>
      <c r="CP127" s="124"/>
      <c r="CQ127" s="124"/>
      <c r="CR127" s="124"/>
      <c r="CS127" s="124"/>
      <c r="CT127" s="124"/>
      <c r="CU127" s="124"/>
      <c r="CV127" s="124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23">
        <f t="shared" si="3"/>
        <v>0</v>
      </c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0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2"/>
      <c r="FK127" s="50"/>
    </row>
    <row r="128" spans="1:167" s="45" customFormat="1" ht="55.5" customHeight="1" hidden="1">
      <c r="A128" s="131" t="s">
        <v>168</v>
      </c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0"/>
      <c r="AO128" s="130"/>
      <c r="AP128" s="130"/>
      <c r="AQ128" s="130"/>
      <c r="AR128" s="130"/>
      <c r="AS128" s="130"/>
      <c r="AT128" s="125" t="s">
        <v>169</v>
      </c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4">
        <f>BJ129</f>
        <v>0</v>
      </c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>
        <f>CF129</f>
        <v>0</v>
      </c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19"/>
      <c r="CX128" s="119"/>
      <c r="CY128" s="119"/>
      <c r="CZ128" s="119"/>
      <c r="DA128" s="119"/>
      <c r="DB128" s="119"/>
      <c r="DC128" s="119"/>
      <c r="DD128" s="119"/>
      <c r="DE128" s="119"/>
      <c r="DF128" s="119"/>
      <c r="DG128" s="119"/>
      <c r="DH128" s="119"/>
      <c r="DI128" s="119"/>
      <c r="DJ128" s="119"/>
      <c r="DK128" s="119"/>
      <c r="DL128" s="119"/>
      <c r="DM128" s="119"/>
      <c r="DN128" s="119"/>
      <c r="DO128" s="119"/>
      <c r="DP128" s="119"/>
      <c r="DQ128" s="119"/>
      <c r="DR128" s="119"/>
      <c r="DS128" s="119"/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23">
        <f t="shared" si="3"/>
        <v>0</v>
      </c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20"/>
      <c r="EU128" s="121"/>
      <c r="EV128" s="121"/>
      <c r="EW128" s="121"/>
      <c r="EX128" s="121"/>
      <c r="EY128" s="121"/>
      <c r="EZ128" s="121"/>
      <c r="FA128" s="121"/>
      <c r="FB128" s="121"/>
      <c r="FC128" s="121"/>
      <c r="FD128" s="121"/>
      <c r="FE128" s="121"/>
      <c r="FF128" s="121"/>
      <c r="FG128" s="121"/>
      <c r="FH128" s="121"/>
      <c r="FI128" s="121"/>
      <c r="FJ128" s="122"/>
      <c r="FK128" s="50"/>
    </row>
    <row r="129" spans="1:167" s="35" customFormat="1" ht="57" customHeight="1" hidden="1">
      <c r="A129" s="126" t="s">
        <v>168</v>
      </c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15"/>
      <c r="AO129" s="115"/>
      <c r="AP129" s="115"/>
      <c r="AQ129" s="115"/>
      <c r="AR129" s="115"/>
      <c r="AS129" s="115"/>
      <c r="AT129" s="116" t="s">
        <v>167</v>
      </c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7">
        <v>0</v>
      </c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>
        <v>0</v>
      </c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0">
        <f t="shared" si="3"/>
        <v>0</v>
      </c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1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3"/>
      <c r="FK129" s="38"/>
    </row>
    <row r="130" spans="1:167" s="45" customFormat="1" ht="66" customHeight="1" hidden="1">
      <c r="A130" s="127" t="s">
        <v>338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9"/>
      <c r="AN130" s="130"/>
      <c r="AO130" s="130"/>
      <c r="AP130" s="130"/>
      <c r="AQ130" s="130"/>
      <c r="AR130" s="130"/>
      <c r="AS130" s="130"/>
      <c r="AT130" s="125" t="s">
        <v>357</v>
      </c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4">
        <f>BJ131</f>
        <v>0</v>
      </c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>
        <f>CF131</f>
        <v>0</v>
      </c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19"/>
      <c r="CX130" s="119"/>
      <c r="CY130" s="119"/>
      <c r="CZ130" s="119"/>
      <c r="DA130" s="119"/>
      <c r="DB130" s="119"/>
      <c r="DC130" s="119"/>
      <c r="DD130" s="119"/>
      <c r="DE130" s="119"/>
      <c r="DF130" s="119"/>
      <c r="DG130" s="119"/>
      <c r="DH130" s="119"/>
      <c r="DI130" s="119"/>
      <c r="DJ130" s="119"/>
      <c r="DK130" s="119"/>
      <c r="DL130" s="119"/>
      <c r="DM130" s="119"/>
      <c r="DN130" s="119"/>
      <c r="DO130" s="119"/>
      <c r="DP130" s="119"/>
      <c r="DQ130" s="119"/>
      <c r="DR130" s="119"/>
      <c r="DS130" s="119"/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23">
        <f t="shared" si="3"/>
        <v>0</v>
      </c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20"/>
      <c r="EU130" s="121"/>
      <c r="EV130" s="121"/>
      <c r="EW130" s="121"/>
      <c r="EX130" s="121"/>
      <c r="EY130" s="121"/>
      <c r="EZ130" s="121"/>
      <c r="FA130" s="121"/>
      <c r="FB130" s="121"/>
      <c r="FC130" s="121"/>
      <c r="FD130" s="121"/>
      <c r="FE130" s="121"/>
      <c r="FF130" s="121"/>
      <c r="FG130" s="121"/>
      <c r="FH130" s="121"/>
      <c r="FI130" s="121"/>
      <c r="FJ130" s="122"/>
      <c r="FK130" s="50"/>
    </row>
    <row r="131" spans="1:167" s="47" customFormat="1" ht="81" customHeight="1" hidden="1">
      <c r="A131" s="126" t="s">
        <v>337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15"/>
      <c r="AO131" s="115"/>
      <c r="AP131" s="115"/>
      <c r="AQ131" s="115"/>
      <c r="AR131" s="115"/>
      <c r="AS131" s="115"/>
      <c r="AT131" s="116" t="s">
        <v>356</v>
      </c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7">
        <v>0</v>
      </c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>
        <v>0</v>
      </c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0">
        <f t="shared" si="3"/>
        <v>0</v>
      </c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1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3"/>
      <c r="FK131" s="51"/>
    </row>
    <row r="132" spans="1:167" s="35" customFormat="1" ht="18.75">
      <c r="A132" s="141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3"/>
      <c r="FH132" s="43"/>
      <c r="FI132" s="43"/>
      <c r="FJ132" s="44" t="s">
        <v>165</v>
      </c>
      <c r="FK132" s="38"/>
    </row>
    <row r="133" s="35" customFormat="1" ht="18.75"/>
    <row r="134" s="35" customFormat="1" ht="18.7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6" customFormat="1" ht="20.25"/>
    <row r="217" s="36" customFormat="1" ht="20.25"/>
    <row r="218" s="36" customFormat="1" ht="20.2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  <row r="226" s="35" customFormat="1" ht="18.75"/>
    <row r="227" s="35" customFormat="1" ht="18.75"/>
    <row r="228" s="35" customFormat="1" ht="18.7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</sheetData>
  <sheetProtection/>
  <mergeCells count="1065">
    <mergeCell ref="EE71:ES71"/>
    <mergeCell ref="CF60:CV60"/>
    <mergeCell ref="DN123:ED123"/>
    <mergeCell ref="CW119:DM119"/>
    <mergeCell ref="EE120:ES120"/>
    <mergeCell ref="DN122:ED122"/>
    <mergeCell ref="CW69:DM69"/>
    <mergeCell ref="EE69:ES69"/>
    <mergeCell ref="CW70:DM70"/>
    <mergeCell ref="CW74:DM74"/>
    <mergeCell ref="DN72:ED72"/>
    <mergeCell ref="EE126:ES126"/>
    <mergeCell ref="CW126:DM126"/>
    <mergeCell ref="CF125:CV125"/>
    <mergeCell ref="DN125:ED125"/>
    <mergeCell ref="EE125:ES125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BJ45:CE45"/>
    <mergeCell ref="BJ63:CE63"/>
    <mergeCell ref="BJ58:CE58"/>
    <mergeCell ref="A125:AM125"/>
    <mergeCell ref="AN125:AS125"/>
    <mergeCell ref="BJ76:CE76"/>
    <mergeCell ref="AT52:BI52"/>
    <mergeCell ref="BJ125:CE125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91:ED91"/>
    <mergeCell ref="DN84:ED84"/>
    <mergeCell ref="CW90:DM90"/>
    <mergeCell ref="BJ89:CE89"/>
    <mergeCell ref="CF86:CV86"/>
    <mergeCell ref="CF87:CV87"/>
    <mergeCell ref="CF84:CV84"/>
    <mergeCell ref="CW91:DM91"/>
    <mergeCell ref="CW89:DM89"/>
    <mergeCell ref="DN86:ED86"/>
    <mergeCell ref="DN90:ED90"/>
    <mergeCell ref="DN89:ED89"/>
    <mergeCell ref="DN87:ED87"/>
    <mergeCell ref="CW88:DM88"/>
    <mergeCell ref="CW86:DM86"/>
    <mergeCell ref="CF100:CV100"/>
    <mergeCell ref="CF89:CV89"/>
    <mergeCell ref="CF90:CV90"/>
    <mergeCell ref="CW93:DM93"/>
    <mergeCell ref="CF88:CV88"/>
    <mergeCell ref="BJ108:CE108"/>
    <mergeCell ref="BJ103:CE103"/>
    <mergeCell ref="CW97:DM97"/>
    <mergeCell ref="CF92:CV92"/>
    <mergeCell ref="DN93:ED93"/>
    <mergeCell ref="CW92:DM92"/>
    <mergeCell ref="DN92:ED92"/>
    <mergeCell ref="CF96:CV96"/>
    <mergeCell ref="CF98:CV98"/>
    <mergeCell ref="CF107:CV107"/>
    <mergeCell ref="DN117:ED117"/>
    <mergeCell ref="BJ99:CE99"/>
    <mergeCell ref="BJ97:CE97"/>
    <mergeCell ref="CF99:CV99"/>
    <mergeCell ref="CW99:DM99"/>
    <mergeCell ref="CW96:DM96"/>
    <mergeCell ref="CW98:DM98"/>
    <mergeCell ref="BJ106:CE106"/>
    <mergeCell ref="CF97:CV97"/>
    <mergeCell ref="BJ100:CE100"/>
    <mergeCell ref="CF104:CV104"/>
    <mergeCell ref="BJ107:CE107"/>
    <mergeCell ref="CF106:CV106"/>
    <mergeCell ref="CF105:CV105"/>
    <mergeCell ref="CF103:CV103"/>
    <mergeCell ref="CF102:CV102"/>
    <mergeCell ref="BJ105:CE105"/>
    <mergeCell ref="CF109:CV109"/>
    <mergeCell ref="CW112:DM112"/>
    <mergeCell ref="CW110:DM110"/>
    <mergeCell ref="CW111:DM111"/>
    <mergeCell ref="CW107:DM107"/>
    <mergeCell ref="CW109:DM109"/>
    <mergeCell ref="CW108:DM108"/>
    <mergeCell ref="CF108:CV108"/>
    <mergeCell ref="CF110:CV110"/>
    <mergeCell ref="BJ88:CE88"/>
    <mergeCell ref="CF94:CV94"/>
    <mergeCell ref="CW95:DM95"/>
    <mergeCell ref="BJ101:CE101"/>
    <mergeCell ref="BJ96:CE96"/>
    <mergeCell ref="CW94:DM94"/>
    <mergeCell ref="CF91:CV91"/>
    <mergeCell ref="CF93:CV93"/>
    <mergeCell ref="CF101:CV101"/>
    <mergeCell ref="BJ91:CE91"/>
    <mergeCell ref="CW106:DM106"/>
    <mergeCell ref="CW105:DM105"/>
    <mergeCell ref="CW101:DM101"/>
    <mergeCell ref="CW103:DM103"/>
    <mergeCell ref="BJ92:CE92"/>
    <mergeCell ref="CF95:CV95"/>
    <mergeCell ref="BJ98:CE98"/>
    <mergeCell ref="CW102:DM102"/>
    <mergeCell ref="CW100:DM100"/>
    <mergeCell ref="CW104:DM104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T81:BI81"/>
    <mergeCell ref="AT78:BI78"/>
    <mergeCell ref="BJ86:CE86"/>
    <mergeCell ref="CF81:CV81"/>
    <mergeCell ref="CF82:CV82"/>
    <mergeCell ref="CF79:CV79"/>
    <mergeCell ref="CF85:CV85"/>
    <mergeCell ref="BJ84:CE84"/>
    <mergeCell ref="BJ85:CE85"/>
    <mergeCell ref="AN93:AS93"/>
    <mergeCell ref="AT95:BI95"/>
    <mergeCell ref="BJ90:CE90"/>
    <mergeCell ref="AT98:BI98"/>
    <mergeCell ref="BJ93:CE93"/>
    <mergeCell ref="AT99:BI99"/>
    <mergeCell ref="BJ94:CE94"/>
    <mergeCell ref="AT96:BI96"/>
    <mergeCell ref="A106:AM106"/>
    <mergeCell ref="A108:AM108"/>
    <mergeCell ref="AN108:AS108"/>
    <mergeCell ref="AN107:AS107"/>
    <mergeCell ref="AN106:AS106"/>
    <mergeCell ref="AT106:BI106"/>
    <mergeCell ref="A107:AM107"/>
    <mergeCell ref="AT108:BI108"/>
    <mergeCell ref="AT107:BI107"/>
    <mergeCell ref="AN111:AS111"/>
    <mergeCell ref="A114:AM114"/>
    <mergeCell ref="AN114:AS114"/>
    <mergeCell ref="A115:AM115"/>
    <mergeCell ref="AN110:AS110"/>
    <mergeCell ref="AN112:AS112"/>
    <mergeCell ref="AN113:AS113"/>
    <mergeCell ref="AN115:AS115"/>
    <mergeCell ref="A111:AM111"/>
    <mergeCell ref="A110:AM110"/>
    <mergeCell ref="A121:AM121"/>
    <mergeCell ref="AN121:AS121"/>
    <mergeCell ref="A120:AM120"/>
    <mergeCell ref="AN120:AS120"/>
    <mergeCell ref="A119:AM119"/>
    <mergeCell ref="AN116:AS116"/>
    <mergeCell ref="A118:AM118"/>
    <mergeCell ref="AN117:AS117"/>
    <mergeCell ref="A116:AM116"/>
    <mergeCell ref="AN119:AS119"/>
    <mergeCell ref="A128:AM128"/>
    <mergeCell ref="A131:AM131"/>
    <mergeCell ref="AN130:AS130"/>
    <mergeCell ref="AN131:AS131"/>
    <mergeCell ref="AT126:BI126"/>
    <mergeCell ref="AT131:BI131"/>
    <mergeCell ref="AT130:BI130"/>
    <mergeCell ref="AN129:AS129"/>
    <mergeCell ref="A126:AM126"/>
    <mergeCell ref="AN126:AS126"/>
    <mergeCell ref="AT120:BI120"/>
    <mergeCell ref="AT127:BI127"/>
    <mergeCell ref="AT121:BI121"/>
    <mergeCell ref="AT125:BI125"/>
    <mergeCell ref="AT129:BI129"/>
    <mergeCell ref="AT123:BI123"/>
    <mergeCell ref="AT122:BI122"/>
    <mergeCell ref="A78:AM78"/>
    <mergeCell ref="AN127:AS127"/>
    <mergeCell ref="AT100:BI100"/>
    <mergeCell ref="AN109:AS109"/>
    <mergeCell ref="AT112:BI112"/>
    <mergeCell ref="AT109:BI109"/>
    <mergeCell ref="A82:AM82"/>
    <mergeCell ref="AT82:BI82"/>
    <mergeCell ref="AT88:BI88"/>
    <mergeCell ref="AT119:BI119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0:AS100"/>
    <mergeCell ref="AN91:AS91"/>
    <mergeCell ref="A93:AM93"/>
    <mergeCell ref="A96:AM96"/>
    <mergeCell ref="AN97:AS97"/>
    <mergeCell ref="AN92:AS92"/>
    <mergeCell ref="AN94:AS94"/>
    <mergeCell ref="A98:AK98"/>
    <mergeCell ref="AN95:AS95"/>
    <mergeCell ref="A94:AM94"/>
    <mergeCell ref="A105:AM105"/>
    <mergeCell ref="A104:AM104"/>
    <mergeCell ref="A102:AM102"/>
    <mergeCell ref="A101:AK101"/>
    <mergeCell ref="AN105:AS105"/>
    <mergeCell ref="AN104:AS104"/>
    <mergeCell ref="AN102:AS102"/>
    <mergeCell ref="AT101:BI101"/>
    <mergeCell ref="AT103:BI103"/>
    <mergeCell ref="BJ104:CE104"/>
    <mergeCell ref="BJ102:CE102"/>
    <mergeCell ref="AT102:BI102"/>
    <mergeCell ref="AT105:BI105"/>
    <mergeCell ref="AT104:BI104"/>
    <mergeCell ref="BJ117:CE117"/>
    <mergeCell ref="BJ128:CE128"/>
    <mergeCell ref="CF117:CV117"/>
    <mergeCell ref="CF112:CV112"/>
    <mergeCell ref="CF111:CV111"/>
    <mergeCell ref="CF123:CV123"/>
    <mergeCell ref="CF124:CV124"/>
    <mergeCell ref="CF122:CV122"/>
    <mergeCell ref="CF119:CV119"/>
    <mergeCell ref="BJ115:CE115"/>
    <mergeCell ref="CW124:DM124"/>
    <mergeCell ref="CF116:CV116"/>
    <mergeCell ref="BJ120:CE120"/>
    <mergeCell ref="CW113:DM113"/>
    <mergeCell ref="DN118:ED118"/>
    <mergeCell ref="CW125:DM125"/>
    <mergeCell ref="DN119:ED119"/>
    <mergeCell ref="CW122:DM122"/>
    <mergeCell ref="CF121:CV121"/>
    <mergeCell ref="CF120:CV120"/>
    <mergeCell ref="EE119:ES119"/>
    <mergeCell ref="ET119:FJ119"/>
    <mergeCell ref="ET121:FJ121"/>
    <mergeCell ref="DN121:ED121"/>
    <mergeCell ref="EE121:ES121"/>
    <mergeCell ref="DN120:ED120"/>
    <mergeCell ref="EE123:ES123"/>
    <mergeCell ref="ET123:FJ123"/>
    <mergeCell ref="EE122:ES122"/>
    <mergeCell ref="ET97:FJ97"/>
    <mergeCell ref="EE98:ES98"/>
    <mergeCell ref="EE97:ES97"/>
    <mergeCell ref="EE103:ES103"/>
    <mergeCell ref="EE104:ES104"/>
    <mergeCell ref="EE118:ES118"/>
    <mergeCell ref="ET118:FJ118"/>
    <mergeCell ref="ET115:FG115"/>
    <mergeCell ref="ET120:FJ120"/>
    <mergeCell ref="ET122:FJ122"/>
    <mergeCell ref="EE105:ES105"/>
    <mergeCell ref="ET102:FJ102"/>
    <mergeCell ref="ET94:FJ94"/>
    <mergeCell ref="ET96:FJ96"/>
    <mergeCell ref="ET117:FJ117"/>
    <mergeCell ref="EE116:ES116"/>
    <mergeCell ref="ET113:FJ113"/>
    <mergeCell ref="DN106:ED106"/>
    <mergeCell ref="ET99:FJ99"/>
    <mergeCell ref="DN99:ED99"/>
    <mergeCell ref="DN102:ED102"/>
    <mergeCell ref="EE102:ES102"/>
    <mergeCell ref="ET100:FJ100"/>
    <mergeCell ref="ET101:FJ101"/>
    <mergeCell ref="EE101:ES101"/>
    <mergeCell ref="DN104:ED104"/>
    <mergeCell ref="DN101:ED101"/>
    <mergeCell ref="EE79:ES79"/>
    <mergeCell ref="DN97:ED97"/>
    <mergeCell ref="DN95:ED95"/>
    <mergeCell ref="DN85:ED85"/>
    <mergeCell ref="DN88:ED88"/>
    <mergeCell ref="DN96:ED96"/>
    <mergeCell ref="EE94:ES94"/>
    <mergeCell ref="DN94:ED94"/>
    <mergeCell ref="DN83:ED83"/>
    <mergeCell ref="EE81:ES81"/>
    <mergeCell ref="EE83:ES83"/>
    <mergeCell ref="EE86:ES86"/>
    <mergeCell ref="EE87:ES87"/>
    <mergeCell ref="DN100:ED100"/>
    <mergeCell ref="DN103:ED103"/>
    <mergeCell ref="EE85:ES85"/>
    <mergeCell ref="EE96:ES96"/>
    <mergeCell ref="EE89:ES89"/>
    <mergeCell ref="EE91:ES91"/>
    <mergeCell ref="EE100:ES100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DN98:ED98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2:ES72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BJ129:CE129"/>
    <mergeCell ref="EE129:ES129"/>
    <mergeCell ref="ET95:FJ95"/>
    <mergeCell ref="ET89:FH89"/>
    <mergeCell ref="ET92:FG92"/>
    <mergeCell ref="EE90:ES90"/>
    <mergeCell ref="ET91:FJ91"/>
    <mergeCell ref="EE92:ES92"/>
    <mergeCell ref="EE95:ES95"/>
    <mergeCell ref="DN105:ED105"/>
    <mergeCell ref="DN108:ED108"/>
    <mergeCell ref="EE113:ES113"/>
    <mergeCell ref="DN109:ED109"/>
    <mergeCell ref="A132:FG132"/>
    <mergeCell ref="CW130:DM130"/>
    <mergeCell ref="CF131:CV131"/>
    <mergeCell ref="A129:AM129"/>
    <mergeCell ref="A130:AM130"/>
    <mergeCell ref="CF129:CV129"/>
    <mergeCell ref="BJ131:CE131"/>
    <mergeCell ref="AT110:BI110"/>
    <mergeCell ref="BJ116:CE116"/>
    <mergeCell ref="BJ114:CE114"/>
    <mergeCell ref="EE110:ES110"/>
    <mergeCell ref="EE111:ES111"/>
    <mergeCell ref="DN110:ED110"/>
    <mergeCell ref="DN112:ED112"/>
    <mergeCell ref="EE115:ES115"/>
    <mergeCell ref="DN115:ED115"/>
    <mergeCell ref="CF114:CV114"/>
    <mergeCell ref="CW114:DM114"/>
    <mergeCell ref="A122:AM122"/>
    <mergeCell ref="CW115:DM115"/>
    <mergeCell ref="AT117:BI117"/>
    <mergeCell ref="AN122:AS122"/>
    <mergeCell ref="AT118:BI118"/>
    <mergeCell ref="BJ118:CE118"/>
    <mergeCell ref="A117:AM117"/>
    <mergeCell ref="BJ121:CE121"/>
    <mergeCell ref="CW120:DM120"/>
    <mergeCell ref="A74:AM74"/>
    <mergeCell ref="A123:AM123"/>
    <mergeCell ref="AT113:BI113"/>
    <mergeCell ref="AT116:BI116"/>
    <mergeCell ref="AT115:BI115"/>
    <mergeCell ref="BJ113:CE113"/>
    <mergeCell ref="AT114:BI114"/>
    <mergeCell ref="A112:AM112"/>
    <mergeCell ref="A113:AM113"/>
    <mergeCell ref="BJ109:CE109"/>
    <mergeCell ref="A97:AM97"/>
    <mergeCell ref="A91:AM91"/>
    <mergeCell ref="A92:AM92"/>
    <mergeCell ref="BJ119:CE119"/>
    <mergeCell ref="AN118:AS118"/>
    <mergeCell ref="CW121:DM121"/>
    <mergeCell ref="A109:AM109"/>
    <mergeCell ref="BJ112:CE112"/>
    <mergeCell ref="BJ111:CE111"/>
    <mergeCell ref="AT111:BI111"/>
    <mergeCell ref="A58:AM58"/>
    <mergeCell ref="A56:AM56"/>
    <mergeCell ref="A54:AM54"/>
    <mergeCell ref="BJ122:CE122"/>
    <mergeCell ref="AN123:AS123"/>
    <mergeCell ref="A72:AM72"/>
    <mergeCell ref="A103:AK103"/>
    <mergeCell ref="A95:AM95"/>
    <mergeCell ref="A100:AM100"/>
    <mergeCell ref="A99:AK99"/>
    <mergeCell ref="A68:AM68"/>
    <mergeCell ref="A57:AM57"/>
    <mergeCell ref="A60:AM60"/>
    <mergeCell ref="A89:AM89"/>
    <mergeCell ref="A90:AM90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97:BI97"/>
    <mergeCell ref="AT91:BI91"/>
    <mergeCell ref="AT92:BI92"/>
    <mergeCell ref="AT89:BI89"/>
    <mergeCell ref="AT90:BI90"/>
    <mergeCell ref="AT93:BI93"/>
    <mergeCell ref="AN96:AS96"/>
    <mergeCell ref="AT94:BI94"/>
    <mergeCell ref="AN90:AS90"/>
    <mergeCell ref="BJ130:CE130"/>
    <mergeCell ref="CF128:CV128"/>
    <mergeCell ref="DN127:ED127"/>
    <mergeCell ref="DN131:ED131"/>
    <mergeCell ref="CW129:DM129"/>
    <mergeCell ref="CW131:DM131"/>
    <mergeCell ref="DN129:ED129"/>
    <mergeCell ref="CW128:DM128"/>
    <mergeCell ref="DN130:ED130"/>
    <mergeCell ref="CF130:CV130"/>
    <mergeCell ref="ET126:FJ126"/>
    <mergeCell ref="ET131:FJ131"/>
    <mergeCell ref="EE131:ES131"/>
    <mergeCell ref="ET127:FJ127"/>
    <mergeCell ref="EE130:ES130"/>
    <mergeCell ref="EE127:ES127"/>
    <mergeCell ref="ET129:FJ129"/>
    <mergeCell ref="EE128:ES128"/>
    <mergeCell ref="ET128:FJ128"/>
    <mergeCell ref="ET130:FJ130"/>
    <mergeCell ref="AN128:AS128"/>
    <mergeCell ref="CF126:CV126"/>
    <mergeCell ref="DN128:ED128"/>
    <mergeCell ref="DN124:ED124"/>
    <mergeCell ref="ET124:FJ124"/>
    <mergeCell ref="EE124:ES124"/>
    <mergeCell ref="AT128:BI128"/>
    <mergeCell ref="ET125:FJ125"/>
    <mergeCell ref="DN126:ED126"/>
    <mergeCell ref="BJ126:CE126"/>
    <mergeCell ref="A124:AM124"/>
    <mergeCell ref="AN124:AS124"/>
    <mergeCell ref="AT124:BI124"/>
    <mergeCell ref="BJ124:CE124"/>
    <mergeCell ref="CW123:DM123"/>
    <mergeCell ref="CW127:DM127"/>
    <mergeCell ref="BJ127:CE127"/>
    <mergeCell ref="A127:AM127"/>
    <mergeCell ref="BJ123:CE123"/>
    <mergeCell ref="CF127:CV127"/>
    <mergeCell ref="ET103:FJ103"/>
    <mergeCell ref="ET111:FJ111"/>
    <mergeCell ref="ET104:FJ104"/>
    <mergeCell ref="ET107:FJ107"/>
    <mergeCell ref="ET106:FJ106"/>
    <mergeCell ref="ET110:FJ110"/>
    <mergeCell ref="ET108:FJ108"/>
    <mergeCell ref="BJ110:CE110"/>
    <mergeCell ref="EE30:ES30"/>
    <mergeCell ref="ET30:FJ30"/>
    <mergeCell ref="ET86:FJ86"/>
    <mergeCell ref="ET87:FH87"/>
    <mergeCell ref="EE93:ES93"/>
    <mergeCell ref="ET93:FG93"/>
    <mergeCell ref="ET38:FJ38"/>
    <mergeCell ref="ET84:FJ84"/>
    <mergeCell ref="EE84:ES84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AT86:BI86"/>
    <mergeCell ref="BJ82:CE82"/>
    <mergeCell ref="ET85:FJ85"/>
    <mergeCell ref="CW85:DM85"/>
    <mergeCell ref="BJ95:CE95"/>
    <mergeCell ref="EE107:ES107"/>
    <mergeCell ref="EE106:ES106"/>
    <mergeCell ref="ET105:FG105"/>
    <mergeCell ref="DN107:ED107"/>
    <mergeCell ref="ET88:FH88"/>
    <mergeCell ref="EE99:ES99"/>
    <mergeCell ref="ET98:FJ98"/>
    <mergeCell ref="CF118:CV118"/>
    <mergeCell ref="CW118:DM118"/>
    <mergeCell ref="DN114:ED114"/>
    <mergeCell ref="CW116:DM116"/>
    <mergeCell ref="CF113:CV113"/>
    <mergeCell ref="ET90:FG90"/>
    <mergeCell ref="EE109:ES109"/>
    <mergeCell ref="EE114:ES114"/>
    <mergeCell ref="ET112:FJ112"/>
    <mergeCell ref="ET109:FJ109"/>
    <mergeCell ref="ET114:FG114"/>
    <mergeCell ref="CF115:CV115"/>
    <mergeCell ref="DN116:ED116"/>
    <mergeCell ref="ET116:FJ116"/>
    <mergeCell ref="EE117:ES117"/>
    <mergeCell ref="EE108:ES108"/>
    <mergeCell ref="CW117:DM117"/>
    <mergeCell ref="DN113:ED113"/>
    <mergeCell ref="DN111:ED111"/>
    <mergeCell ref="EE112:ES112"/>
    <mergeCell ref="EE80:ES80"/>
    <mergeCell ref="ET80:FJ80"/>
    <mergeCell ref="A80:AM80"/>
    <mergeCell ref="AN80:AS80"/>
    <mergeCell ref="AT80:BI80"/>
    <mergeCell ref="BJ80:CE80"/>
    <mergeCell ref="CF80:CV80"/>
    <mergeCell ref="CW80:DM80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4"/>
  <sheetViews>
    <sheetView zoomScale="75" zoomScaleNormal="75" zoomScaleSheetLayoutView="80" zoomScalePageLayoutView="0" workbookViewId="0" topLeftCell="A1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18" t="s">
        <v>0</v>
      </c>
      <c r="B1" s="218" t="s">
        <v>74</v>
      </c>
      <c r="C1" s="220" t="s">
        <v>392</v>
      </c>
      <c r="D1" s="221"/>
      <c r="E1" s="221"/>
      <c r="F1" s="221"/>
      <c r="G1" s="222"/>
      <c r="H1" s="226" t="s">
        <v>385</v>
      </c>
      <c r="I1" s="218" t="s">
        <v>393</v>
      </c>
      <c r="J1" s="215" t="s">
        <v>394</v>
      </c>
      <c r="K1" s="216"/>
      <c r="L1" s="216"/>
      <c r="M1" s="217"/>
      <c r="N1" s="213" t="s">
        <v>160</v>
      </c>
      <c r="O1" s="214"/>
    </row>
    <row r="2" spans="1:254" s="65" customFormat="1" ht="116.25" customHeight="1">
      <c r="A2" s="219"/>
      <c r="B2" s="219"/>
      <c r="C2" s="223"/>
      <c r="D2" s="224"/>
      <c r="E2" s="224"/>
      <c r="F2" s="224"/>
      <c r="G2" s="225"/>
      <c r="H2" s="227"/>
      <c r="I2" s="219"/>
      <c r="J2" s="60" t="s">
        <v>395</v>
      </c>
      <c r="K2" s="60" t="s">
        <v>75</v>
      </c>
      <c r="L2" s="60" t="s">
        <v>76</v>
      </c>
      <c r="M2" s="63" t="s">
        <v>157</v>
      </c>
      <c r="N2" s="62" t="s">
        <v>77</v>
      </c>
      <c r="O2" s="62" t="s">
        <v>78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3" t="s">
        <v>333</v>
      </c>
      <c r="E3" s="234"/>
      <c r="F3" s="234"/>
      <c r="G3" s="234"/>
      <c r="H3" s="234"/>
      <c r="I3" s="235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334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H5+H14+H31+H34+H46+H56+H61+H64+H67+H70+H84+H87+H90+H101+H110+H113+H116+H133+H136+H140+H150+H172+H180+H183+H186+H190+H193+H203+H214+H218+H221</f>
        <v>15998800</v>
      </c>
      <c r="I4" s="4">
        <f>I5+I14+I31+I34+I46+I56+I61+I64+I67+I70+I84+I87+I90+I101+I110+I113+I116+I133+I136+I140+I150+I172+I180+I183+I186+I190+I193+I203+I214+I218+I221</f>
        <v>5155723.54</v>
      </c>
      <c r="J4" s="4">
        <f>J5+J14+J31+J34+J46+J56+J61+J64+J67+J70+J84+J87+J90+J101+J110+J113+J116+J133+J136+J140+J150+J172+J180+J183+J186+J190+J193+J203+J214+J218+J221</f>
        <v>5155723.54</v>
      </c>
      <c r="K4" s="4">
        <f>K5+K14+K31+K34+K46+K56+K61+K64+K70+K84+K87+K90+K101+K110+K116+K133+K150+K172+K180+K186+K190+K193+K203+K214+K218+K221</f>
        <v>0</v>
      </c>
      <c r="L4" s="4">
        <f>L5+L14+L31+L34+L46+L56+L61+L64+L70+L84+L87+L90+L101+L110+L116+L133+L150+L172+L180+L186+L190+L193+L203+L214+L218+L221</f>
        <v>0</v>
      </c>
      <c r="M4" s="4">
        <f>M5+M14+M31+M34+M46+M56+M61+M64+M67+M70+M84+M87+M90+M101+M110+M113+M116+M133+M136+M140+M150+M172+M180+M183+M186+M190+M193+M203+M214+M218+M221</f>
        <v>5155723.54</v>
      </c>
      <c r="N4" s="4">
        <f>H4-J4</f>
        <v>10843076.46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106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4171400</v>
      </c>
      <c r="I5" s="4">
        <f t="shared" si="0"/>
        <v>1029044.26</v>
      </c>
      <c r="J5" s="4">
        <f t="shared" si="0"/>
        <v>1029044.26</v>
      </c>
      <c r="K5" s="4">
        <f t="shared" si="0"/>
        <v>0</v>
      </c>
      <c r="L5" s="4">
        <f t="shared" si="0"/>
        <v>0</v>
      </c>
      <c r="M5" s="4">
        <f t="shared" si="0"/>
        <v>1029044.26</v>
      </c>
      <c r="N5" s="4">
        <f>H5-J5</f>
        <v>3142355.74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106</v>
      </c>
      <c r="E6" s="6">
        <v>120</v>
      </c>
      <c r="F6" s="7" t="s">
        <v>4</v>
      </c>
      <c r="G6" s="7" t="s">
        <v>1</v>
      </c>
      <c r="H6" s="8">
        <f>H7+H8+H9+H10</f>
        <v>3896900</v>
      </c>
      <c r="I6" s="8">
        <f>I7+I8+I9+I10</f>
        <v>976263.86</v>
      </c>
      <c r="J6" s="8">
        <f>J7+J8+J9+J10</f>
        <v>976263.86</v>
      </c>
      <c r="K6" s="8">
        <f>K7+K9</f>
        <v>0</v>
      </c>
      <c r="L6" s="8">
        <f>L7+L9</f>
        <v>0</v>
      </c>
      <c r="M6" s="8">
        <f>M7+M8+M9+M10</f>
        <v>976263.86</v>
      </c>
      <c r="N6" s="8">
        <f aca="true" t="shared" si="1" ref="N6:N72">H6-J6</f>
        <v>2920636.14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106</v>
      </c>
      <c r="E7" s="6">
        <v>121</v>
      </c>
      <c r="F7" s="7" t="s">
        <v>7</v>
      </c>
      <c r="G7" s="7">
        <v>100</v>
      </c>
      <c r="H7" s="8">
        <v>2914700</v>
      </c>
      <c r="I7" s="8">
        <v>783937.44</v>
      </c>
      <c r="J7" s="8">
        <v>783937.44</v>
      </c>
      <c r="K7" s="8">
        <v>0</v>
      </c>
      <c r="L7" s="8">
        <v>0</v>
      </c>
      <c r="M7" s="8">
        <v>783937.44</v>
      </c>
      <c r="N7" s="8">
        <f t="shared" si="1"/>
        <v>2130762.56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106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106</v>
      </c>
      <c r="E9" s="6">
        <v>129</v>
      </c>
      <c r="F9" s="7" t="s">
        <v>10</v>
      </c>
      <c r="G9" s="7">
        <v>100</v>
      </c>
      <c r="H9" s="8">
        <v>963100</v>
      </c>
      <c r="I9" s="8">
        <v>192326.42</v>
      </c>
      <c r="J9" s="8">
        <v>192326.42</v>
      </c>
      <c r="K9" s="8">
        <v>0</v>
      </c>
      <c r="L9" s="8">
        <v>0</v>
      </c>
      <c r="M9" s="8">
        <v>192326.42</v>
      </c>
      <c r="N9" s="8">
        <f t="shared" si="1"/>
        <v>770773.58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106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106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52780.4</v>
      </c>
      <c r="J11" s="8">
        <f t="shared" si="2"/>
        <v>52780.4</v>
      </c>
      <c r="K11" s="8">
        <f t="shared" si="2"/>
        <v>0</v>
      </c>
      <c r="L11" s="8">
        <f t="shared" si="2"/>
        <v>0</v>
      </c>
      <c r="M11" s="8">
        <f t="shared" si="2"/>
        <v>52780.4</v>
      </c>
      <c r="N11" s="8">
        <f t="shared" si="1"/>
        <v>221719.6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106</v>
      </c>
      <c r="E12" s="6">
        <v>122</v>
      </c>
      <c r="F12" s="7" t="s">
        <v>12</v>
      </c>
      <c r="G12" s="7">
        <v>100</v>
      </c>
      <c r="H12" s="8">
        <v>274500</v>
      </c>
      <c r="I12" s="8">
        <v>52780.4</v>
      </c>
      <c r="J12" s="8">
        <v>52780.4</v>
      </c>
      <c r="K12" s="8">
        <v>0</v>
      </c>
      <c r="L12" s="8">
        <v>0</v>
      </c>
      <c r="M12" s="8">
        <v>52780.4</v>
      </c>
      <c r="N12" s="8">
        <f t="shared" si="1"/>
        <v>221719.6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106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107</v>
      </c>
      <c r="E14" s="3" t="s">
        <v>1</v>
      </c>
      <c r="F14" s="3" t="s">
        <v>1</v>
      </c>
      <c r="G14" s="3" t="s">
        <v>1</v>
      </c>
      <c r="H14" s="4">
        <f>H15+H23</f>
        <v>673200</v>
      </c>
      <c r="I14" s="4">
        <f>I15+I24+I27</f>
        <v>144615.98</v>
      </c>
      <c r="J14" s="4">
        <f>J15+J24+J27</f>
        <v>144615.98</v>
      </c>
      <c r="K14" s="4">
        <f>K15+K27</f>
        <v>0</v>
      </c>
      <c r="L14" s="4">
        <f>L15+L27</f>
        <v>0</v>
      </c>
      <c r="M14" s="4">
        <f>M15+M24+M27</f>
        <v>144615.98</v>
      </c>
      <c r="N14" s="4">
        <f t="shared" si="1"/>
        <v>528584.02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107</v>
      </c>
      <c r="E15" s="7" t="s">
        <v>16</v>
      </c>
      <c r="F15" s="7">
        <v>220</v>
      </c>
      <c r="G15" s="7" t="s">
        <v>1</v>
      </c>
      <c r="H15" s="8">
        <f>H16+H18+H19+H20</f>
        <v>600700</v>
      </c>
      <c r="I15" s="8">
        <f>I16+I18+I19+I20</f>
        <v>79671</v>
      </c>
      <c r="J15" s="8">
        <f>J16+J18+J19+J20</f>
        <v>79671</v>
      </c>
      <c r="K15" s="8">
        <f>K16+K17+K18+K19+K20</f>
        <v>0</v>
      </c>
      <c r="L15" s="8">
        <f>L16+L17+L18+L19+L20</f>
        <v>0</v>
      </c>
      <c r="M15" s="8">
        <f>M16+M18+M19+M20</f>
        <v>79671</v>
      </c>
      <c r="N15" s="8">
        <f t="shared" si="1"/>
        <v>521029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107</v>
      </c>
      <c r="E16" s="7" t="s">
        <v>16</v>
      </c>
      <c r="F16" s="7">
        <v>221</v>
      </c>
      <c r="G16" s="7">
        <v>100</v>
      </c>
      <c r="H16" s="8">
        <v>48000</v>
      </c>
      <c r="I16" s="8">
        <v>9718.51</v>
      </c>
      <c r="J16" s="8">
        <v>9718.51</v>
      </c>
      <c r="K16" s="8">
        <v>0</v>
      </c>
      <c r="L16" s="8">
        <v>0</v>
      </c>
      <c r="M16" s="8">
        <v>9718.51</v>
      </c>
      <c r="N16" s="8">
        <f t="shared" si="1"/>
        <v>38281.49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107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109</v>
      </c>
      <c r="B18" s="6">
        <v>951</v>
      </c>
      <c r="C18" s="6" t="s">
        <v>13</v>
      </c>
      <c r="D18" s="7" t="s">
        <v>107</v>
      </c>
      <c r="E18" s="7" t="s">
        <v>16</v>
      </c>
      <c r="F18" s="7">
        <v>224</v>
      </c>
      <c r="G18" s="7">
        <v>100</v>
      </c>
      <c r="H18" s="8">
        <v>360000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360000</v>
      </c>
      <c r="O18" s="8">
        <v>0</v>
      </c>
    </row>
    <row r="19" spans="1:15" s="84" customFormat="1" ht="20.25" customHeight="1">
      <c r="A19" s="5" t="s">
        <v>110</v>
      </c>
      <c r="B19" s="6">
        <v>951</v>
      </c>
      <c r="C19" s="6" t="s">
        <v>13</v>
      </c>
      <c r="D19" s="7" t="s">
        <v>107</v>
      </c>
      <c r="E19" s="7" t="s">
        <v>16</v>
      </c>
      <c r="F19" s="7">
        <v>225</v>
      </c>
      <c r="G19" s="7">
        <v>100</v>
      </c>
      <c r="H19" s="8">
        <v>13500</v>
      </c>
      <c r="I19" s="8">
        <v>4250</v>
      </c>
      <c r="J19" s="8">
        <v>4250</v>
      </c>
      <c r="K19" s="8">
        <v>0</v>
      </c>
      <c r="L19" s="8">
        <v>0</v>
      </c>
      <c r="M19" s="8">
        <v>4250</v>
      </c>
      <c r="N19" s="8">
        <f t="shared" si="1"/>
        <v>9250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107</v>
      </c>
      <c r="E20" s="7" t="s">
        <v>16</v>
      </c>
      <c r="F20" s="7">
        <v>226</v>
      </c>
      <c r="G20" s="7" t="s">
        <v>424</v>
      </c>
      <c r="H20" s="8">
        <v>179200</v>
      </c>
      <c r="I20" s="8">
        <v>65702.49</v>
      </c>
      <c r="J20" s="8">
        <v>65702.49</v>
      </c>
      <c r="K20" s="8">
        <v>0</v>
      </c>
      <c r="L20" s="8">
        <v>0</v>
      </c>
      <c r="M20" s="8">
        <v>65702.49</v>
      </c>
      <c r="N20" s="8">
        <f t="shared" si="1"/>
        <v>113497.51</v>
      </c>
      <c r="O20" s="8">
        <v>0</v>
      </c>
    </row>
    <row r="21" spans="1:15" s="84" customFormat="1" ht="21.75" customHeight="1" hidden="1">
      <c r="A21" s="5" t="s">
        <v>28</v>
      </c>
      <c r="B21" s="6">
        <v>951</v>
      </c>
      <c r="C21" s="6" t="s">
        <v>13</v>
      </c>
      <c r="D21" s="7" t="s">
        <v>107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28</v>
      </c>
      <c r="B22" s="6">
        <v>951</v>
      </c>
      <c r="C22" s="6" t="s">
        <v>13</v>
      </c>
      <c r="D22" s="7" t="s">
        <v>107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390</v>
      </c>
      <c r="B23" s="6">
        <v>951</v>
      </c>
      <c r="C23" s="6" t="s">
        <v>13</v>
      </c>
      <c r="D23" s="7" t="s">
        <v>107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64944.98</v>
      </c>
      <c r="J23" s="8">
        <f>J24+J27</f>
        <v>64944.98</v>
      </c>
      <c r="K23" s="8">
        <f>K24</f>
        <v>0</v>
      </c>
      <c r="L23" s="8">
        <f>L24</f>
        <v>0</v>
      </c>
      <c r="M23" s="8">
        <f>M24+M27</f>
        <v>64944.98</v>
      </c>
      <c r="N23" s="8">
        <f t="shared" si="1"/>
        <v>7555.019999999997</v>
      </c>
      <c r="O23" s="8">
        <v>0</v>
      </c>
    </row>
    <row r="24" spans="1:15" s="84" customFormat="1" ht="26.25" customHeight="1">
      <c r="A24" s="5" t="s">
        <v>108</v>
      </c>
      <c r="B24" s="6">
        <v>951</v>
      </c>
      <c r="C24" s="6" t="s">
        <v>13</v>
      </c>
      <c r="D24" s="7" t="s">
        <v>107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1"/>
        <v>3054.019999999997</v>
      </c>
      <c r="O24" s="8">
        <v>0</v>
      </c>
    </row>
    <row r="25" spans="1:15" s="84" customFormat="1" ht="24" customHeight="1">
      <c r="A25" s="5" t="s">
        <v>108</v>
      </c>
      <c r="B25" s="6">
        <v>951</v>
      </c>
      <c r="C25" s="6" t="s">
        <v>13</v>
      </c>
      <c r="D25" s="7" t="s">
        <v>107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84" customFormat="1" ht="24" customHeight="1">
      <c r="A26" s="5" t="s">
        <v>108</v>
      </c>
      <c r="B26" s="6">
        <v>951</v>
      </c>
      <c r="C26" s="6" t="s">
        <v>13</v>
      </c>
      <c r="D26" s="7" t="s">
        <v>107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1"/>
        <v>3049.019999999997</v>
      </c>
      <c r="O26" s="8">
        <v>0</v>
      </c>
    </row>
    <row r="27" spans="1:15" s="84" customFormat="1" ht="22.5" customHeight="1">
      <c r="A27" s="5" t="s">
        <v>19</v>
      </c>
      <c r="B27" s="6">
        <v>951</v>
      </c>
      <c r="C27" s="6" t="s">
        <v>13</v>
      </c>
      <c r="D27" s="7" t="s">
        <v>107</v>
      </c>
      <c r="E27" s="7" t="s">
        <v>16</v>
      </c>
      <c r="F27" s="7">
        <v>340</v>
      </c>
      <c r="G27" s="7" t="s">
        <v>1</v>
      </c>
      <c r="H27" s="8">
        <f aca="true" t="shared" si="3" ref="H27:M27">H28</f>
        <v>5000</v>
      </c>
      <c r="I27" s="8">
        <f t="shared" si="3"/>
        <v>499</v>
      </c>
      <c r="J27" s="8">
        <f t="shared" si="3"/>
        <v>499</v>
      </c>
      <c r="K27" s="8">
        <f t="shared" si="3"/>
        <v>0</v>
      </c>
      <c r="L27" s="8">
        <f t="shared" si="3"/>
        <v>0</v>
      </c>
      <c r="M27" s="8">
        <f t="shared" si="3"/>
        <v>499</v>
      </c>
      <c r="N27" s="8">
        <f t="shared" si="1"/>
        <v>4501</v>
      </c>
      <c r="O27" s="8">
        <v>0</v>
      </c>
    </row>
    <row r="28" spans="1:15" s="84" customFormat="1" ht="32.25" customHeight="1">
      <c r="A28" s="5" t="s">
        <v>455</v>
      </c>
      <c r="B28" s="6">
        <v>951</v>
      </c>
      <c r="C28" s="6" t="s">
        <v>13</v>
      </c>
      <c r="D28" s="7" t="s">
        <v>107</v>
      </c>
      <c r="E28" s="7" t="s">
        <v>16</v>
      </c>
      <c r="F28" s="7">
        <v>346</v>
      </c>
      <c r="G28" s="7">
        <v>100</v>
      </c>
      <c r="H28" s="8">
        <v>5000</v>
      </c>
      <c r="I28" s="8">
        <v>499</v>
      </c>
      <c r="J28" s="8">
        <v>499</v>
      </c>
      <c r="K28" s="8">
        <v>0</v>
      </c>
      <c r="L28" s="8">
        <v>0</v>
      </c>
      <c r="M28" s="8">
        <v>499</v>
      </c>
      <c r="N28" s="8">
        <f t="shared" si="1"/>
        <v>4501</v>
      </c>
      <c r="O28" s="8">
        <v>0</v>
      </c>
    </row>
    <row r="29" spans="1:16" s="84" customFormat="1" ht="19.5" customHeight="1" hidden="1">
      <c r="A29" s="5" t="s">
        <v>28</v>
      </c>
      <c r="B29" s="6">
        <v>951</v>
      </c>
      <c r="C29" s="6" t="s">
        <v>13</v>
      </c>
      <c r="D29" s="7" t="s">
        <v>107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  <c r="P29" s="11"/>
    </row>
    <row r="30" spans="1:15" s="84" customFormat="1" ht="18.75" customHeight="1" hidden="1">
      <c r="A30" s="5" t="s">
        <v>28</v>
      </c>
      <c r="B30" s="6">
        <v>951</v>
      </c>
      <c r="C30" s="6" t="s">
        <v>13</v>
      </c>
      <c r="D30" s="7" t="s">
        <v>107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254" s="68" customFormat="1" ht="33.75" customHeight="1">
      <c r="A31" s="1" t="s">
        <v>362</v>
      </c>
      <c r="B31" s="2">
        <v>951</v>
      </c>
      <c r="C31" s="2" t="s">
        <v>13</v>
      </c>
      <c r="D31" s="3" t="s">
        <v>361</v>
      </c>
      <c r="E31" s="3" t="s">
        <v>1</v>
      </c>
      <c r="F31" s="3" t="s">
        <v>1</v>
      </c>
      <c r="G31" s="3" t="s">
        <v>1</v>
      </c>
      <c r="H31" s="4">
        <f>H32+H42</f>
        <v>16000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1"/>
        <v>16000</v>
      </c>
      <c r="O31" s="4">
        <v>0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15" s="84" customFormat="1" ht="21.75" customHeight="1">
      <c r="A32" s="5" t="s">
        <v>14</v>
      </c>
      <c r="B32" s="6">
        <v>951</v>
      </c>
      <c r="C32" s="6" t="s">
        <v>13</v>
      </c>
      <c r="D32" s="3" t="s">
        <v>361</v>
      </c>
      <c r="E32" s="7" t="s">
        <v>16</v>
      </c>
      <c r="F32" s="7">
        <v>220</v>
      </c>
      <c r="G32" s="7" t="s">
        <v>1</v>
      </c>
      <c r="H32" s="8">
        <f>H33</f>
        <v>16000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1"/>
        <v>16000</v>
      </c>
      <c r="O32" s="8">
        <v>0</v>
      </c>
    </row>
    <row r="33" spans="1:15" s="84" customFormat="1" ht="18.75" customHeight="1">
      <c r="A33" s="5" t="s">
        <v>17</v>
      </c>
      <c r="B33" s="6">
        <v>951</v>
      </c>
      <c r="C33" s="6" t="s">
        <v>13</v>
      </c>
      <c r="D33" s="3" t="s">
        <v>361</v>
      </c>
      <c r="E33" s="7" t="s">
        <v>16</v>
      </c>
      <c r="F33" s="7">
        <v>226</v>
      </c>
      <c r="G33" s="7">
        <v>100</v>
      </c>
      <c r="H33" s="8">
        <v>16000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16000</v>
      </c>
      <c r="O33" s="8">
        <v>0</v>
      </c>
    </row>
    <row r="34" spans="1:254" s="68" customFormat="1" ht="104.25" customHeight="1">
      <c r="A34" s="1" t="s">
        <v>391</v>
      </c>
      <c r="B34" s="2">
        <v>951</v>
      </c>
      <c r="C34" s="2" t="s">
        <v>13</v>
      </c>
      <c r="D34" s="3" t="s">
        <v>111</v>
      </c>
      <c r="E34" s="3" t="s">
        <v>1</v>
      </c>
      <c r="F34" s="3" t="s">
        <v>1</v>
      </c>
      <c r="G34" s="3" t="s">
        <v>1</v>
      </c>
      <c r="H34" s="4">
        <f aca="true" t="shared" si="4" ref="H34:J35">H35</f>
        <v>200</v>
      </c>
      <c r="I34" s="4">
        <f t="shared" si="4"/>
        <v>0</v>
      </c>
      <c r="J34" s="4">
        <f t="shared" si="4"/>
        <v>0</v>
      </c>
      <c r="K34" s="4">
        <f aca="true" t="shared" si="5" ref="K34:M35">K35</f>
        <v>0</v>
      </c>
      <c r="L34" s="4">
        <f t="shared" si="5"/>
        <v>0</v>
      </c>
      <c r="M34" s="4">
        <f t="shared" si="5"/>
        <v>0</v>
      </c>
      <c r="N34" s="4">
        <f t="shared" si="1"/>
        <v>200</v>
      </c>
      <c r="O34" s="4">
        <v>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15" s="84" customFormat="1" ht="21.75" customHeight="1">
      <c r="A35" s="5" t="s">
        <v>19</v>
      </c>
      <c r="B35" s="6">
        <v>951</v>
      </c>
      <c r="C35" s="6" t="s">
        <v>13</v>
      </c>
      <c r="D35" s="7" t="s">
        <v>111</v>
      </c>
      <c r="E35" s="7" t="s">
        <v>16</v>
      </c>
      <c r="F35" s="7">
        <v>340</v>
      </c>
      <c r="G35" s="7" t="s">
        <v>1</v>
      </c>
      <c r="H35" s="8">
        <f t="shared" si="4"/>
        <v>200</v>
      </c>
      <c r="I35" s="8">
        <f t="shared" si="4"/>
        <v>0</v>
      </c>
      <c r="J35" s="8">
        <f t="shared" si="4"/>
        <v>0</v>
      </c>
      <c r="K35" s="8">
        <f t="shared" si="5"/>
        <v>0</v>
      </c>
      <c r="L35" s="8">
        <f t="shared" si="5"/>
        <v>0</v>
      </c>
      <c r="M35" s="8">
        <f t="shared" si="5"/>
        <v>0</v>
      </c>
      <c r="N35" s="8">
        <f t="shared" si="1"/>
        <v>200</v>
      </c>
      <c r="O35" s="8">
        <v>0</v>
      </c>
    </row>
    <row r="36" spans="1:15" s="84" customFormat="1" ht="32.25" customHeight="1">
      <c r="A36" s="5" t="s">
        <v>455</v>
      </c>
      <c r="B36" s="6">
        <v>951</v>
      </c>
      <c r="C36" s="6" t="s">
        <v>13</v>
      </c>
      <c r="D36" s="7" t="s">
        <v>111</v>
      </c>
      <c r="E36" s="7" t="s">
        <v>16</v>
      </c>
      <c r="F36" s="7">
        <v>346</v>
      </c>
      <c r="G36" s="7">
        <v>308</v>
      </c>
      <c r="H36" s="8">
        <v>200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1"/>
        <v>200</v>
      </c>
      <c r="O36" s="8">
        <v>0</v>
      </c>
    </row>
    <row r="37" spans="1:254" s="68" customFormat="1" ht="45.75" customHeight="1" hidden="1">
      <c r="A37" s="1" t="s">
        <v>30</v>
      </c>
      <c r="B37" s="2">
        <v>951</v>
      </c>
      <c r="C37" s="2" t="s">
        <v>13</v>
      </c>
      <c r="D37" s="3" t="s">
        <v>112</v>
      </c>
      <c r="E37" s="3" t="s">
        <v>1</v>
      </c>
      <c r="F37" s="3" t="s">
        <v>1</v>
      </c>
      <c r="G37" s="3" t="s">
        <v>1</v>
      </c>
      <c r="H37" s="4">
        <f aca="true" t="shared" si="6" ref="H37:J38">H38</f>
        <v>0</v>
      </c>
      <c r="I37" s="4">
        <f t="shared" si="6"/>
        <v>0</v>
      </c>
      <c r="J37" s="4">
        <f t="shared" si="6"/>
        <v>0</v>
      </c>
      <c r="K37" s="4">
        <f aca="true" t="shared" si="7" ref="K37:M38">K38</f>
        <v>0</v>
      </c>
      <c r="L37" s="4">
        <f t="shared" si="7"/>
        <v>0</v>
      </c>
      <c r="M37" s="4">
        <f t="shared" si="7"/>
        <v>0</v>
      </c>
      <c r="N37" s="8">
        <f t="shared" si="1"/>
        <v>0</v>
      </c>
      <c r="O37" s="8">
        <v>0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15" s="84" customFormat="1" ht="22.5" customHeight="1" hidden="1">
      <c r="A38" s="5" t="s">
        <v>31</v>
      </c>
      <c r="B38" s="6">
        <v>951</v>
      </c>
      <c r="C38" s="6" t="s">
        <v>13</v>
      </c>
      <c r="D38" s="7" t="s">
        <v>112</v>
      </c>
      <c r="E38" s="7" t="s">
        <v>33</v>
      </c>
      <c r="F38" s="7" t="s">
        <v>32</v>
      </c>
      <c r="G38" s="7" t="s">
        <v>1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1"/>
        <v>0</v>
      </c>
      <c r="O38" s="8">
        <v>0</v>
      </c>
    </row>
    <row r="39" spans="1:15" s="84" customFormat="1" ht="30" customHeight="1" hidden="1">
      <c r="A39" s="5" t="s">
        <v>34</v>
      </c>
      <c r="B39" s="6">
        <v>951</v>
      </c>
      <c r="C39" s="6" t="s">
        <v>13</v>
      </c>
      <c r="D39" s="7" t="s">
        <v>112</v>
      </c>
      <c r="E39" s="7" t="s">
        <v>33</v>
      </c>
      <c r="F39" s="7" t="s">
        <v>35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</row>
    <row r="40" spans="1:254" s="68" customFormat="1" ht="42" customHeight="1" hidden="1">
      <c r="A40" s="1" t="s">
        <v>36</v>
      </c>
      <c r="B40" s="2">
        <v>951</v>
      </c>
      <c r="C40" s="2" t="s">
        <v>13</v>
      </c>
      <c r="D40" s="3" t="s">
        <v>113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8" ref="I40:M41">I41</f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8">
        <f t="shared" si="1"/>
        <v>0</v>
      </c>
      <c r="O40" s="8">
        <v>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15" s="84" customFormat="1" ht="25.5" customHeight="1" hidden="1">
      <c r="A41" s="5" t="s">
        <v>31</v>
      </c>
      <c r="B41" s="6">
        <v>951</v>
      </c>
      <c r="C41" s="6" t="s">
        <v>13</v>
      </c>
      <c r="D41" s="7" t="s">
        <v>113</v>
      </c>
      <c r="E41" s="7" t="s">
        <v>33</v>
      </c>
      <c r="F41" s="7" t="s">
        <v>32</v>
      </c>
      <c r="G41" s="7" t="s">
        <v>1</v>
      </c>
      <c r="H41" s="8">
        <f>H42</f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1"/>
        <v>0</v>
      </c>
      <c r="O41" s="8">
        <v>0</v>
      </c>
    </row>
    <row r="42" spans="1:15" s="84" customFormat="1" ht="32.25" customHeight="1" hidden="1">
      <c r="A42" s="5" t="s">
        <v>34</v>
      </c>
      <c r="B42" s="6">
        <v>951</v>
      </c>
      <c r="C42" s="6" t="s">
        <v>13</v>
      </c>
      <c r="D42" s="7" t="s">
        <v>113</v>
      </c>
      <c r="E42" s="7" t="s">
        <v>33</v>
      </c>
      <c r="F42" s="7" t="s">
        <v>35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15" s="85" customFormat="1" ht="36.75" customHeight="1" hidden="1">
      <c r="A43" s="1" t="s">
        <v>116</v>
      </c>
      <c r="B43" s="2">
        <v>951</v>
      </c>
      <c r="C43" s="32" t="s">
        <v>114</v>
      </c>
      <c r="D43" s="30" t="s">
        <v>115</v>
      </c>
      <c r="E43" s="3"/>
      <c r="F43" s="3"/>
      <c r="G43" s="3"/>
      <c r="H43" s="4">
        <f aca="true" t="shared" si="9" ref="H43:J44">H44</f>
        <v>0</v>
      </c>
      <c r="I43" s="4">
        <f t="shared" si="9"/>
        <v>0</v>
      </c>
      <c r="J43" s="4">
        <f t="shared" si="9"/>
        <v>0</v>
      </c>
      <c r="K43" s="4">
        <f aca="true" t="shared" si="10" ref="K43:M44">K44</f>
        <v>0</v>
      </c>
      <c r="L43" s="4">
        <f t="shared" si="10"/>
        <v>0</v>
      </c>
      <c r="M43" s="4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117</v>
      </c>
      <c r="B44" s="6">
        <v>951</v>
      </c>
      <c r="C44" s="33" t="s">
        <v>114</v>
      </c>
      <c r="D44" s="31" t="s">
        <v>115</v>
      </c>
      <c r="E44" s="7">
        <v>880</v>
      </c>
      <c r="F44" s="7">
        <v>290</v>
      </c>
      <c r="G44" s="7"/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"/>
        <v>0</v>
      </c>
      <c r="O44" s="8">
        <v>0</v>
      </c>
    </row>
    <row r="45" spans="1:15" s="84" customFormat="1" ht="25.5" customHeight="1" hidden="1">
      <c r="A45" s="5" t="s">
        <v>101</v>
      </c>
      <c r="B45" s="6">
        <v>951</v>
      </c>
      <c r="C45" s="33" t="s">
        <v>114</v>
      </c>
      <c r="D45" s="31" t="s">
        <v>115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85" customFormat="1" ht="54" customHeight="1">
      <c r="A46" s="1" t="s">
        <v>99</v>
      </c>
      <c r="B46" s="2">
        <v>951</v>
      </c>
      <c r="C46" s="32" t="s">
        <v>100</v>
      </c>
      <c r="D46" s="30" t="s">
        <v>119</v>
      </c>
      <c r="E46" s="3"/>
      <c r="F46" s="3"/>
      <c r="G46" s="3"/>
      <c r="H46" s="4">
        <f aca="true" t="shared" si="11" ref="H46:M46">H47</f>
        <v>5000</v>
      </c>
      <c r="I46" s="4">
        <f t="shared" si="11"/>
        <v>0</v>
      </c>
      <c r="J46" s="4">
        <f t="shared" si="11"/>
        <v>0</v>
      </c>
      <c r="K46" s="4">
        <f t="shared" si="11"/>
        <v>0</v>
      </c>
      <c r="L46" s="4">
        <f t="shared" si="11"/>
        <v>0</v>
      </c>
      <c r="M46" s="4">
        <f t="shared" si="11"/>
        <v>0</v>
      </c>
      <c r="N46" s="4">
        <f t="shared" si="1"/>
        <v>5000</v>
      </c>
      <c r="O46" s="4">
        <v>0</v>
      </c>
    </row>
    <row r="47" spans="1:15" s="84" customFormat="1" ht="25.5" customHeight="1">
      <c r="A47" s="5" t="s">
        <v>118</v>
      </c>
      <c r="B47" s="6">
        <v>951</v>
      </c>
      <c r="C47" s="33" t="s">
        <v>100</v>
      </c>
      <c r="D47" s="31" t="s">
        <v>119</v>
      </c>
      <c r="E47" s="7">
        <v>870</v>
      </c>
      <c r="F47" s="7">
        <v>290</v>
      </c>
      <c r="G47" s="7"/>
      <c r="H47" s="8">
        <f>H48</f>
        <v>5000</v>
      </c>
      <c r="I47" s="8">
        <v>0</v>
      </c>
      <c r="J47" s="8">
        <v>0</v>
      </c>
      <c r="K47" s="8">
        <f>K48</f>
        <v>0</v>
      </c>
      <c r="L47" s="8">
        <f>L48</f>
        <v>0</v>
      </c>
      <c r="M47" s="8">
        <v>0</v>
      </c>
      <c r="N47" s="8">
        <f t="shared" si="1"/>
        <v>5000</v>
      </c>
      <c r="O47" s="8">
        <v>0</v>
      </c>
    </row>
    <row r="48" spans="1:15" s="84" customFormat="1" ht="24" customHeight="1">
      <c r="A48" s="5" t="s">
        <v>456</v>
      </c>
      <c r="B48" s="6">
        <v>951</v>
      </c>
      <c r="C48" s="33" t="s">
        <v>100</v>
      </c>
      <c r="D48" s="31" t="s">
        <v>119</v>
      </c>
      <c r="E48" s="7">
        <v>870</v>
      </c>
      <c r="F48" s="7">
        <v>296</v>
      </c>
      <c r="G48" s="7">
        <v>100</v>
      </c>
      <c r="H48" s="8">
        <v>5000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1"/>
        <v>5000</v>
      </c>
      <c r="O48" s="8">
        <v>0</v>
      </c>
    </row>
    <row r="49" spans="1:254" s="68" customFormat="1" ht="51" customHeight="1" hidden="1">
      <c r="A49" s="1" t="s">
        <v>38</v>
      </c>
      <c r="B49" s="2">
        <v>951</v>
      </c>
      <c r="C49" s="2" t="s">
        <v>37</v>
      </c>
      <c r="D49" s="3" t="s">
        <v>120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2" ref="I49:M50">I50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</row>
    <row r="50" spans="1:15" s="84" customFormat="1" ht="23.25" customHeight="1" hidden="1">
      <c r="A50" s="5" t="s">
        <v>14</v>
      </c>
      <c r="B50" s="6">
        <v>951</v>
      </c>
      <c r="C50" s="6" t="s">
        <v>37</v>
      </c>
      <c r="D50" s="7" t="s">
        <v>120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84" customFormat="1" ht="20.25" customHeight="1" hidden="1">
      <c r="A51" s="5" t="s">
        <v>17</v>
      </c>
      <c r="B51" s="6">
        <v>951</v>
      </c>
      <c r="C51" s="6" t="s">
        <v>37</v>
      </c>
      <c r="D51" s="7" t="s">
        <v>120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254" s="68" customFormat="1" ht="45" customHeight="1" hidden="1">
      <c r="A52" s="1" t="s">
        <v>39</v>
      </c>
      <c r="B52" s="2">
        <v>951</v>
      </c>
      <c r="C52" s="2" t="s">
        <v>13</v>
      </c>
      <c r="D52" s="3" t="s">
        <v>107</v>
      </c>
      <c r="E52" s="3" t="s">
        <v>1</v>
      </c>
      <c r="F52" s="3" t="s">
        <v>1</v>
      </c>
      <c r="G52" s="3" t="s">
        <v>1</v>
      </c>
      <c r="H52" s="4">
        <f aca="true" t="shared" si="13" ref="H52:M52">H53</f>
        <v>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1"/>
        <v>0</v>
      </c>
      <c r="O52" s="8">
        <v>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15" s="84" customFormat="1" ht="19.5" customHeight="1" hidden="1">
      <c r="A53" s="5" t="s">
        <v>28</v>
      </c>
      <c r="B53" s="6">
        <v>951</v>
      </c>
      <c r="C53" s="6" t="s">
        <v>13</v>
      </c>
      <c r="D53" s="7" t="s">
        <v>107</v>
      </c>
      <c r="E53" s="7">
        <v>851</v>
      </c>
      <c r="F53" s="7" t="s">
        <v>29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28</v>
      </c>
      <c r="B54" s="6">
        <v>951</v>
      </c>
      <c r="C54" s="6" t="s">
        <v>37</v>
      </c>
      <c r="D54" s="7" t="s">
        <v>121</v>
      </c>
      <c r="E54" s="7" t="s">
        <v>40</v>
      </c>
      <c r="F54" s="7" t="s">
        <v>29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s="84" customFormat="1" ht="19.5" customHeight="1" hidden="1">
      <c r="A55" s="5" t="s">
        <v>28</v>
      </c>
      <c r="B55" s="6">
        <v>951</v>
      </c>
      <c r="C55" s="6" t="s">
        <v>13</v>
      </c>
      <c r="D55" s="7" t="s">
        <v>107</v>
      </c>
      <c r="E55" s="7">
        <v>851</v>
      </c>
      <c r="F55" s="7" t="s">
        <v>29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>
      <c r="A56" s="1" t="s">
        <v>39</v>
      </c>
      <c r="B56" s="2">
        <v>951</v>
      </c>
      <c r="C56" s="2" t="s">
        <v>37</v>
      </c>
      <c r="D56" s="3" t="s">
        <v>433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65000</v>
      </c>
      <c r="I56" s="4">
        <f t="shared" si="14"/>
        <v>22671</v>
      </c>
      <c r="J56" s="4">
        <f t="shared" si="14"/>
        <v>22671</v>
      </c>
      <c r="K56" s="4">
        <f t="shared" si="14"/>
        <v>0</v>
      </c>
      <c r="L56" s="4">
        <f t="shared" si="14"/>
        <v>0</v>
      </c>
      <c r="M56" s="4">
        <f t="shared" si="14"/>
        <v>22671</v>
      </c>
      <c r="N56" s="4">
        <f t="shared" si="1"/>
        <v>42329</v>
      </c>
      <c r="O56" s="4">
        <v>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</row>
    <row r="57" spans="1:15" s="84" customFormat="1" ht="19.5" customHeight="1">
      <c r="A57" s="5" t="s">
        <v>28</v>
      </c>
      <c r="B57" s="6">
        <v>951</v>
      </c>
      <c r="C57" s="6" t="s">
        <v>37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65000</v>
      </c>
      <c r="I57" s="8">
        <f>I59+I60</f>
        <v>22671</v>
      </c>
      <c r="J57" s="8">
        <f>J59+J60</f>
        <v>22671</v>
      </c>
      <c r="K57" s="8">
        <f>K59+K58</f>
        <v>0</v>
      </c>
      <c r="L57" s="8">
        <f>L59+L58</f>
        <v>0</v>
      </c>
      <c r="M57" s="8">
        <f>M59+M60</f>
        <v>22671</v>
      </c>
      <c r="N57" s="8">
        <f t="shared" si="1"/>
        <v>42329</v>
      </c>
      <c r="O57" s="8">
        <v>0</v>
      </c>
    </row>
    <row r="58" spans="1:15" s="84" customFormat="1" ht="19.5" customHeight="1" hidden="1">
      <c r="A58" s="5" t="s">
        <v>28</v>
      </c>
      <c r="B58" s="6">
        <v>951</v>
      </c>
      <c r="C58" s="6" t="s">
        <v>37</v>
      </c>
      <c r="D58" s="7" t="s">
        <v>121</v>
      </c>
      <c r="E58" s="7" t="s">
        <v>40</v>
      </c>
      <c r="F58" s="7" t="s">
        <v>29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4" customFormat="1" ht="19.5" customHeight="1">
      <c r="A59" s="5" t="s">
        <v>457</v>
      </c>
      <c r="B59" s="6">
        <v>951</v>
      </c>
      <c r="C59" s="6" t="s">
        <v>37</v>
      </c>
      <c r="D59" s="6">
        <v>1310028600</v>
      </c>
      <c r="E59" s="7">
        <v>851</v>
      </c>
      <c r="F59" s="7">
        <v>291</v>
      </c>
      <c r="G59" s="7">
        <v>100</v>
      </c>
      <c r="H59" s="8">
        <v>65000</v>
      </c>
      <c r="I59" s="8">
        <v>22671</v>
      </c>
      <c r="J59" s="8">
        <v>22671</v>
      </c>
      <c r="K59" s="8">
        <v>0</v>
      </c>
      <c r="L59" s="8">
        <v>0</v>
      </c>
      <c r="M59" s="8">
        <v>22671</v>
      </c>
      <c r="N59" s="8">
        <f t="shared" si="1"/>
        <v>42329</v>
      </c>
      <c r="O59" s="8">
        <v>0</v>
      </c>
    </row>
    <row r="60" spans="1:15" s="84" customFormat="1" ht="19.5" customHeight="1" hidden="1">
      <c r="A60" s="5" t="s">
        <v>28</v>
      </c>
      <c r="B60" s="6">
        <v>951</v>
      </c>
      <c r="C60" s="6" t="s">
        <v>37</v>
      </c>
      <c r="D60" s="7" t="s">
        <v>107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35.25" customHeight="1">
      <c r="A61" s="1" t="s">
        <v>426</v>
      </c>
      <c r="B61" s="2">
        <v>951</v>
      </c>
      <c r="C61" s="2" t="s">
        <v>37</v>
      </c>
      <c r="D61" s="3" t="s">
        <v>423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5" ref="I61:M62">I62</f>
        <v>21384</v>
      </c>
      <c r="J61" s="4">
        <f t="shared" si="15"/>
        <v>21384</v>
      </c>
      <c r="K61" s="4">
        <f t="shared" si="15"/>
        <v>0</v>
      </c>
      <c r="L61" s="4">
        <f t="shared" si="15"/>
        <v>0</v>
      </c>
      <c r="M61" s="4">
        <f t="shared" si="15"/>
        <v>21384</v>
      </c>
      <c r="N61" s="4">
        <f t="shared" si="1"/>
        <v>38616</v>
      </c>
      <c r="O61" s="4">
        <v>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15" s="84" customFormat="1" ht="21.75" customHeight="1">
      <c r="A62" s="5" t="s">
        <v>14</v>
      </c>
      <c r="B62" s="6">
        <v>951</v>
      </c>
      <c r="C62" s="6" t="s">
        <v>37</v>
      </c>
      <c r="D62" s="7" t="s">
        <v>423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5"/>
        <v>21384</v>
      </c>
      <c r="J62" s="8">
        <f t="shared" si="15"/>
        <v>21384</v>
      </c>
      <c r="K62" s="8">
        <f>K63</f>
        <v>0</v>
      </c>
      <c r="L62" s="8">
        <f>L63</f>
        <v>0</v>
      </c>
      <c r="M62" s="8">
        <f t="shared" si="15"/>
        <v>21384</v>
      </c>
      <c r="N62" s="8">
        <f t="shared" si="1"/>
        <v>38616</v>
      </c>
      <c r="O62" s="8">
        <v>0</v>
      </c>
    </row>
    <row r="63" spans="1:15" s="84" customFormat="1" ht="21.75" customHeight="1">
      <c r="A63" s="5" t="s">
        <v>17</v>
      </c>
      <c r="B63" s="6">
        <v>951</v>
      </c>
      <c r="C63" s="6" t="s">
        <v>37</v>
      </c>
      <c r="D63" s="7" t="s">
        <v>423</v>
      </c>
      <c r="E63" s="7">
        <v>244</v>
      </c>
      <c r="F63" s="7">
        <v>226</v>
      </c>
      <c r="G63" s="7">
        <v>100</v>
      </c>
      <c r="H63" s="8">
        <v>60000</v>
      </c>
      <c r="I63" s="8">
        <v>21384</v>
      </c>
      <c r="J63" s="8">
        <v>21384</v>
      </c>
      <c r="K63" s="8">
        <v>0</v>
      </c>
      <c r="L63" s="8">
        <v>0</v>
      </c>
      <c r="M63" s="8">
        <v>21384</v>
      </c>
      <c r="N63" s="8">
        <f t="shared" si="1"/>
        <v>38616</v>
      </c>
      <c r="O63" s="8">
        <v>0</v>
      </c>
    </row>
    <row r="64" spans="1:254" s="68" customFormat="1" ht="48" customHeight="1">
      <c r="A64" s="1" t="s">
        <v>465</v>
      </c>
      <c r="B64" s="2">
        <v>951</v>
      </c>
      <c r="C64" s="2" t="s">
        <v>37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6" ref="H64:J68">H65</f>
        <v>3000</v>
      </c>
      <c r="I64" s="4">
        <f t="shared" si="16"/>
        <v>0</v>
      </c>
      <c r="J64" s="4">
        <f t="shared" si="16"/>
        <v>0</v>
      </c>
      <c r="K64" s="4">
        <f>K78+K65+K70+K76</f>
        <v>0</v>
      </c>
      <c r="L64" s="4">
        <f>L78+L65+L70+L76</f>
        <v>0</v>
      </c>
      <c r="M64" s="4">
        <f>M65</f>
        <v>0</v>
      </c>
      <c r="N64" s="8">
        <f t="shared" si="1"/>
        <v>3000</v>
      </c>
      <c r="O64" s="8">
        <v>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15" s="84" customFormat="1" ht="21.75" customHeight="1">
      <c r="A65" s="5" t="s">
        <v>19</v>
      </c>
      <c r="B65" s="6">
        <v>951</v>
      </c>
      <c r="C65" s="6" t="s">
        <v>37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6"/>
        <v>3000</v>
      </c>
      <c r="I65" s="8">
        <f t="shared" si="16"/>
        <v>0</v>
      </c>
      <c r="J65" s="8">
        <f t="shared" si="16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1"/>
        <v>3000</v>
      </c>
      <c r="O65" s="8">
        <v>0</v>
      </c>
    </row>
    <row r="66" spans="1:15" s="84" customFormat="1" ht="36" customHeight="1">
      <c r="A66" s="5" t="s">
        <v>455</v>
      </c>
      <c r="B66" s="6">
        <v>951</v>
      </c>
      <c r="C66" s="6" t="s">
        <v>37</v>
      </c>
      <c r="D66" s="7">
        <v>1610028760</v>
      </c>
      <c r="E66" s="7">
        <v>244</v>
      </c>
      <c r="F66" s="7">
        <v>346</v>
      </c>
      <c r="G66" s="7" t="s">
        <v>8</v>
      </c>
      <c r="H66" s="8">
        <v>3000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3000</v>
      </c>
      <c r="O66" s="8">
        <v>0</v>
      </c>
    </row>
    <row r="67" spans="1:254" s="68" customFormat="1" ht="75.75" customHeight="1">
      <c r="A67" s="1" t="s">
        <v>473</v>
      </c>
      <c r="B67" s="2">
        <v>951</v>
      </c>
      <c r="C67" s="2" t="s">
        <v>37</v>
      </c>
      <c r="D67" s="3" t="s">
        <v>120</v>
      </c>
      <c r="E67" s="3" t="s">
        <v>1</v>
      </c>
      <c r="F67" s="3" t="s">
        <v>1</v>
      </c>
      <c r="G67" s="3" t="s">
        <v>1</v>
      </c>
      <c r="H67" s="4">
        <f t="shared" si="16"/>
        <v>10000</v>
      </c>
      <c r="I67" s="4">
        <f t="shared" si="16"/>
        <v>0</v>
      </c>
      <c r="J67" s="4">
        <f t="shared" si="16"/>
        <v>0</v>
      </c>
      <c r="K67" s="4">
        <f>K81+K68+K73+K79</f>
        <v>0</v>
      </c>
      <c r="L67" s="4">
        <f>L81+L68+L73+L79</f>
        <v>0</v>
      </c>
      <c r="M67" s="4">
        <f>M68</f>
        <v>0</v>
      </c>
      <c r="N67" s="8">
        <f>H67-J67</f>
        <v>10000</v>
      </c>
      <c r="O67" s="8">
        <v>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15" s="84" customFormat="1" ht="21.75" customHeight="1">
      <c r="A68" s="5" t="s">
        <v>17</v>
      </c>
      <c r="B68" s="6">
        <v>951</v>
      </c>
      <c r="C68" s="6" t="s">
        <v>37</v>
      </c>
      <c r="D68" s="7" t="s">
        <v>120</v>
      </c>
      <c r="E68" s="7">
        <v>244</v>
      </c>
      <c r="F68" s="7">
        <v>220</v>
      </c>
      <c r="G68" s="7" t="s">
        <v>1</v>
      </c>
      <c r="H68" s="8">
        <f t="shared" si="16"/>
        <v>10000</v>
      </c>
      <c r="I68" s="8">
        <f t="shared" si="16"/>
        <v>0</v>
      </c>
      <c r="J68" s="8">
        <f t="shared" si="16"/>
        <v>0</v>
      </c>
      <c r="K68" s="8">
        <f>K69</f>
        <v>0</v>
      </c>
      <c r="L68" s="8">
        <f>L69</f>
        <v>0</v>
      </c>
      <c r="M68" s="8">
        <f>M69</f>
        <v>0</v>
      </c>
      <c r="N68" s="8">
        <f>H68-J68</f>
        <v>10000</v>
      </c>
      <c r="O68" s="8">
        <v>0</v>
      </c>
    </row>
    <row r="69" spans="1:15" s="84" customFormat="1" ht="23.25" customHeight="1">
      <c r="A69" s="5" t="s">
        <v>17</v>
      </c>
      <c r="B69" s="6">
        <v>951</v>
      </c>
      <c r="C69" s="6" t="s">
        <v>37</v>
      </c>
      <c r="D69" s="7" t="s">
        <v>120</v>
      </c>
      <c r="E69" s="7">
        <v>244</v>
      </c>
      <c r="F69" s="7">
        <v>226</v>
      </c>
      <c r="G69" s="7" t="s">
        <v>8</v>
      </c>
      <c r="H69" s="8">
        <v>10000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10000</v>
      </c>
      <c r="O69" s="8">
        <v>0</v>
      </c>
    </row>
    <row r="70" spans="1:254" s="68" customFormat="1" ht="21.75" customHeight="1">
      <c r="A70" s="1" t="s">
        <v>41</v>
      </c>
      <c r="B70" s="2">
        <v>951</v>
      </c>
      <c r="C70" s="2" t="s">
        <v>37</v>
      </c>
      <c r="D70" s="3" t="s">
        <v>122</v>
      </c>
      <c r="E70" s="3" t="s">
        <v>1</v>
      </c>
      <c r="F70" s="3" t="s">
        <v>1</v>
      </c>
      <c r="G70" s="3" t="s">
        <v>1</v>
      </c>
      <c r="H70" s="4">
        <f>H71+H73+H77+H81</f>
        <v>120000</v>
      </c>
      <c r="I70" s="4">
        <f>I71+I73+I77+I81</f>
        <v>120000</v>
      </c>
      <c r="J70" s="4">
        <f>J71+J73+J77+J81</f>
        <v>120000</v>
      </c>
      <c r="K70" s="4">
        <f>K81+K71+K75+K79</f>
        <v>0</v>
      </c>
      <c r="L70" s="4">
        <f>L81+L71+L75+L79</f>
        <v>0</v>
      </c>
      <c r="M70" s="4">
        <f>M71+M73+M77+M81</f>
        <v>120000</v>
      </c>
      <c r="N70" s="4">
        <f t="shared" si="1"/>
        <v>0</v>
      </c>
      <c r="O70" s="4">
        <v>0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</row>
    <row r="71" spans="1:15" s="84" customFormat="1" ht="21.75" customHeight="1" hidden="1">
      <c r="A71" s="5" t="s">
        <v>17</v>
      </c>
      <c r="B71" s="6">
        <v>951</v>
      </c>
      <c r="C71" s="6" t="s">
        <v>37</v>
      </c>
      <c r="D71" s="7" t="s">
        <v>122</v>
      </c>
      <c r="E71" s="7">
        <v>244</v>
      </c>
      <c r="F71" s="7">
        <v>220</v>
      </c>
      <c r="G71" s="7" t="s">
        <v>1</v>
      </c>
      <c r="H71" s="8">
        <f>H72</f>
        <v>0</v>
      </c>
      <c r="I71" s="8">
        <f>I72</f>
        <v>0</v>
      </c>
      <c r="J71" s="8">
        <f>J72</f>
        <v>0</v>
      </c>
      <c r="K71" s="8">
        <f>K74</f>
        <v>0</v>
      </c>
      <c r="L71" s="8">
        <f>L74</f>
        <v>0</v>
      </c>
      <c r="M71" s="8">
        <f>M72</f>
        <v>0</v>
      </c>
      <c r="N71" s="8">
        <f t="shared" si="1"/>
        <v>0</v>
      </c>
      <c r="O71" s="8">
        <v>0</v>
      </c>
    </row>
    <row r="72" spans="1:15" s="84" customFormat="1" ht="21.75" customHeight="1" hidden="1">
      <c r="A72" s="5" t="s">
        <v>17</v>
      </c>
      <c r="B72" s="6">
        <v>951</v>
      </c>
      <c r="C72" s="6" t="s">
        <v>37</v>
      </c>
      <c r="D72" s="7" t="s">
        <v>122</v>
      </c>
      <c r="E72" s="7">
        <v>244</v>
      </c>
      <c r="F72" s="7">
        <v>226</v>
      </c>
      <c r="G72" s="7" t="s">
        <v>8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1"/>
        <v>0</v>
      </c>
      <c r="O72" s="8">
        <v>0</v>
      </c>
    </row>
    <row r="73" spans="1:15" s="84" customFormat="1" ht="22.5" customHeight="1" hidden="1">
      <c r="A73" s="5" t="s">
        <v>19</v>
      </c>
      <c r="B73" s="6">
        <v>951</v>
      </c>
      <c r="C73" s="6" t="s">
        <v>37</v>
      </c>
      <c r="D73" s="7" t="s">
        <v>122</v>
      </c>
      <c r="E73" s="7" t="s">
        <v>16</v>
      </c>
      <c r="F73" s="7" t="s">
        <v>20</v>
      </c>
      <c r="G73" s="7" t="s">
        <v>1</v>
      </c>
      <c r="H73" s="8">
        <f aca="true" t="shared" si="17" ref="H73:M73">H74</f>
        <v>0</v>
      </c>
      <c r="I73" s="8">
        <f t="shared" si="17"/>
        <v>0</v>
      </c>
      <c r="J73" s="8">
        <f t="shared" si="17"/>
        <v>0</v>
      </c>
      <c r="K73" s="8">
        <f t="shared" si="17"/>
        <v>0</v>
      </c>
      <c r="L73" s="8">
        <f t="shared" si="17"/>
        <v>0</v>
      </c>
      <c r="M73" s="8">
        <f t="shared" si="17"/>
        <v>0</v>
      </c>
      <c r="N73" s="8">
        <f aca="true" t="shared" si="18" ref="N73:N142">H73-J73</f>
        <v>0</v>
      </c>
      <c r="O73" s="8">
        <v>0</v>
      </c>
    </row>
    <row r="74" spans="1:15" s="84" customFormat="1" ht="21.75" customHeight="1" hidden="1">
      <c r="A74" s="5" t="s">
        <v>17</v>
      </c>
      <c r="B74" s="6">
        <v>951</v>
      </c>
      <c r="C74" s="6" t="s">
        <v>37</v>
      </c>
      <c r="D74" s="7" t="s">
        <v>122</v>
      </c>
      <c r="E74" s="7">
        <v>244</v>
      </c>
      <c r="F74" s="7">
        <v>340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18"/>
        <v>0</v>
      </c>
      <c r="O74" s="8">
        <v>0</v>
      </c>
    </row>
    <row r="75" spans="1:15" s="84" customFormat="1" ht="21.75" customHeight="1" hidden="1">
      <c r="A75" s="5" t="s">
        <v>28</v>
      </c>
      <c r="B75" s="6">
        <v>951</v>
      </c>
      <c r="C75" s="6" t="s">
        <v>37</v>
      </c>
      <c r="D75" s="7" t="s">
        <v>122</v>
      </c>
      <c r="E75" s="7">
        <v>244</v>
      </c>
      <c r="F75" s="7" t="s">
        <v>29</v>
      </c>
      <c r="G75" s="7" t="s">
        <v>1</v>
      </c>
      <c r="H75" s="8">
        <f>H76</f>
        <v>0</v>
      </c>
      <c r="I75" s="8"/>
      <c r="J75" s="8"/>
      <c r="K75" s="8">
        <f>K76</f>
        <v>0</v>
      </c>
      <c r="L75" s="8">
        <f>L76</f>
        <v>0</v>
      </c>
      <c r="M75" s="8"/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28</v>
      </c>
      <c r="B76" s="6">
        <v>951</v>
      </c>
      <c r="C76" s="6" t="s">
        <v>37</v>
      </c>
      <c r="D76" s="7" t="s">
        <v>122</v>
      </c>
      <c r="E76" s="7">
        <v>244</v>
      </c>
      <c r="F76" s="7" t="s">
        <v>29</v>
      </c>
      <c r="G76" s="7" t="s">
        <v>8</v>
      </c>
      <c r="H76" s="8">
        <v>0</v>
      </c>
      <c r="I76" s="8"/>
      <c r="J76" s="8"/>
      <c r="K76" s="8"/>
      <c r="L76" s="8"/>
      <c r="M76" s="8"/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28</v>
      </c>
      <c r="B77" s="6">
        <v>951</v>
      </c>
      <c r="C77" s="6" t="s">
        <v>37</v>
      </c>
      <c r="D77" s="7" t="s">
        <v>122</v>
      </c>
      <c r="E77" s="7">
        <v>831</v>
      </c>
      <c r="F77" s="7" t="s">
        <v>29</v>
      </c>
      <c r="G77" s="7" t="s">
        <v>1</v>
      </c>
      <c r="H77" s="8">
        <f aca="true" t="shared" si="19" ref="H77:M77">H78</f>
        <v>0</v>
      </c>
      <c r="I77" s="8">
        <f t="shared" si="19"/>
        <v>0</v>
      </c>
      <c r="J77" s="8">
        <f t="shared" si="19"/>
        <v>0</v>
      </c>
      <c r="K77" s="8">
        <f t="shared" si="19"/>
        <v>0</v>
      </c>
      <c r="L77" s="8">
        <f t="shared" si="19"/>
        <v>0</v>
      </c>
      <c r="M77" s="8">
        <f t="shared" si="19"/>
        <v>0</v>
      </c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28</v>
      </c>
      <c r="B78" s="6">
        <v>951</v>
      </c>
      <c r="C78" s="6" t="s">
        <v>37</v>
      </c>
      <c r="D78" s="7" t="s">
        <v>122</v>
      </c>
      <c r="E78" s="7">
        <v>831</v>
      </c>
      <c r="F78" s="7" t="s">
        <v>29</v>
      </c>
      <c r="G78" s="7" t="s">
        <v>8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28</v>
      </c>
      <c r="B79" s="6">
        <v>951</v>
      </c>
      <c r="C79" s="6" t="s">
        <v>37</v>
      </c>
      <c r="D79" s="7" t="s">
        <v>122</v>
      </c>
      <c r="E79" s="7">
        <v>852</v>
      </c>
      <c r="F79" s="7" t="s">
        <v>29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t="shared" si="18"/>
        <v>0</v>
      </c>
      <c r="O79" s="8">
        <v>0</v>
      </c>
    </row>
    <row r="80" spans="1:15" s="84" customFormat="1" ht="21.75" customHeight="1" hidden="1">
      <c r="A80" s="5" t="s">
        <v>28</v>
      </c>
      <c r="B80" s="6">
        <v>951</v>
      </c>
      <c r="C80" s="6" t="s">
        <v>37</v>
      </c>
      <c r="D80" s="7" t="s">
        <v>122</v>
      </c>
      <c r="E80" s="7">
        <v>852</v>
      </c>
      <c r="F80" s="7" t="s">
        <v>29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8"/>
        <v>0</v>
      </c>
      <c r="O80" s="8">
        <v>0</v>
      </c>
    </row>
    <row r="81" spans="1:15" s="84" customFormat="1" ht="18.75" customHeight="1">
      <c r="A81" s="5" t="s">
        <v>28</v>
      </c>
      <c r="B81" s="6">
        <v>951</v>
      </c>
      <c r="C81" s="6" t="s">
        <v>37</v>
      </c>
      <c r="D81" s="7" t="s">
        <v>122</v>
      </c>
      <c r="E81" s="7">
        <v>853</v>
      </c>
      <c r="F81" s="7">
        <v>290</v>
      </c>
      <c r="G81" s="7" t="s">
        <v>1</v>
      </c>
      <c r="H81" s="8">
        <f>H82+H83</f>
        <v>120000</v>
      </c>
      <c r="I81" s="8">
        <f>I82+I83</f>
        <v>120000</v>
      </c>
      <c r="J81" s="8">
        <f>J82+J83</f>
        <v>120000</v>
      </c>
      <c r="K81" s="8">
        <f>K82</f>
        <v>0</v>
      </c>
      <c r="L81" s="8">
        <f>L82</f>
        <v>0</v>
      </c>
      <c r="M81" s="8">
        <f>M82+M83</f>
        <v>120000</v>
      </c>
      <c r="N81" s="8">
        <f t="shared" si="18"/>
        <v>0</v>
      </c>
      <c r="O81" s="8">
        <v>0</v>
      </c>
    </row>
    <row r="82" spans="1:15" s="84" customFormat="1" ht="22.5" customHeight="1">
      <c r="A82" s="5" t="s">
        <v>458</v>
      </c>
      <c r="B82" s="6">
        <v>951</v>
      </c>
      <c r="C82" s="6" t="s">
        <v>37</v>
      </c>
      <c r="D82" s="7" t="s">
        <v>122</v>
      </c>
      <c r="E82" s="7">
        <v>853</v>
      </c>
      <c r="F82" s="7">
        <v>297</v>
      </c>
      <c r="G82" s="7">
        <v>100</v>
      </c>
      <c r="H82" s="8">
        <v>20000</v>
      </c>
      <c r="I82" s="8">
        <v>20000</v>
      </c>
      <c r="J82" s="8">
        <v>20000</v>
      </c>
      <c r="K82" s="8">
        <v>0</v>
      </c>
      <c r="L82" s="8">
        <v>0</v>
      </c>
      <c r="M82" s="8">
        <v>20000</v>
      </c>
      <c r="N82" s="8">
        <f t="shared" si="18"/>
        <v>0</v>
      </c>
      <c r="O82" s="8">
        <v>0</v>
      </c>
    </row>
    <row r="83" spans="1:15" s="84" customFormat="1" ht="22.5" customHeight="1">
      <c r="A83" s="5" t="s">
        <v>458</v>
      </c>
      <c r="B83" s="6">
        <v>951</v>
      </c>
      <c r="C83" s="6" t="s">
        <v>37</v>
      </c>
      <c r="D83" s="7" t="s">
        <v>122</v>
      </c>
      <c r="E83" s="7">
        <v>853</v>
      </c>
      <c r="F83" s="7">
        <v>297</v>
      </c>
      <c r="G83" s="7">
        <v>123</v>
      </c>
      <c r="H83" s="8">
        <v>100000</v>
      </c>
      <c r="I83" s="8">
        <v>100000</v>
      </c>
      <c r="J83" s="8">
        <v>100000</v>
      </c>
      <c r="K83" s="8">
        <v>0</v>
      </c>
      <c r="L83" s="8">
        <v>0</v>
      </c>
      <c r="M83" s="8">
        <v>100000</v>
      </c>
      <c r="N83" s="8">
        <f>H83-J83</f>
        <v>0</v>
      </c>
      <c r="O83" s="8">
        <v>0</v>
      </c>
    </row>
    <row r="84" spans="1:254" s="68" customFormat="1" ht="47.25" customHeight="1">
      <c r="A84" s="1" t="s">
        <v>436</v>
      </c>
      <c r="B84" s="2">
        <v>951</v>
      </c>
      <c r="C84" s="2" t="s">
        <v>37</v>
      </c>
      <c r="D84" s="3" t="s">
        <v>112</v>
      </c>
      <c r="E84" s="3" t="s">
        <v>1</v>
      </c>
      <c r="F84" s="3" t="s">
        <v>1</v>
      </c>
      <c r="G84" s="3" t="s">
        <v>1</v>
      </c>
      <c r="H84" s="4">
        <f>H86</f>
        <v>8900</v>
      </c>
      <c r="I84" s="4">
        <f>I86</f>
        <v>2226</v>
      </c>
      <c r="J84" s="4">
        <f>J86</f>
        <v>2226</v>
      </c>
      <c r="K84" s="4">
        <f>K85</f>
        <v>0</v>
      </c>
      <c r="L84" s="4">
        <f>L86</f>
        <v>0</v>
      </c>
      <c r="M84" s="4">
        <f>M86</f>
        <v>2226</v>
      </c>
      <c r="N84" s="4">
        <f t="shared" si="18"/>
        <v>6674</v>
      </c>
      <c r="O84" s="4">
        <v>0</v>
      </c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  <c r="IN84" s="85"/>
      <c r="IO84" s="85"/>
      <c r="IP84" s="85"/>
      <c r="IQ84" s="85"/>
      <c r="IR84" s="85"/>
      <c r="IS84" s="85"/>
      <c r="IT84" s="85"/>
    </row>
    <row r="85" spans="1:15" s="84" customFormat="1" ht="21.75" customHeight="1">
      <c r="A85" s="5" t="s">
        <v>31</v>
      </c>
      <c r="B85" s="6">
        <v>951</v>
      </c>
      <c r="C85" s="6" t="s">
        <v>37</v>
      </c>
      <c r="D85" s="7" t="s">
        <v>112</v>
      </c>
      <c r="E85" s="7">
        <v>540</v>
      </c>
      <c r="F85" s="7">
        <v>250</v>
      </c>
      <c r="G85" s="7" t="s">
        <v>1</v>
      </c>
      <c r="H85" s="8">
        <f aca="true" t="shared" si="21" ref="H85:M85">H86</f>
        <v>8900</v>
      </c>
      <c r="I85" s="8">
        <f t="shared" si="21"/>
        <v>2226</v>
      </c>
      <c r="J85" s="8">
        <f t="shared" si="21"/>
        <v>2226</v>
      </c>
      <c r="K85" s="8">
        <f t="shared" si="21"/>
        <v>0</v>
      </c>
      <c r="L85" s="8">
        <f t="shared" si="21"/>
        <v>0</v>
      </c>
      <c r="M85" s="8">
        <f t="shared" si="21"/>
        <v>2226</v>
      </c>
      <c r="N85" s="8">
        <f t="shared" si="18"/>
        <v>6674</v>
      </c>
      <c r="O85" s="8">
        <v>0</v>
      </c>
    </row>
    <row r="86" spans="1:15" s="84" customFormat="1" ht="36.75" customHeight="1">
      <c r="A86" s="5" t="s">
        <v>34</v>
      </c>
      <c r="B86" s="6">
        <v>951</v>
      </c>
      <c r="C86" s="6" t="s">
        <v>37</v>
      </c>
      <c r="D86" s="7" t="s">
        <v>112</v>
      </c>
      <c r="E86" s="7">
        <v>540</v>
      </c>
      <c r="F86" s="7">
        <v>251</v>
      </c>
      <c r="G86" s="7">
        <v>100</v>
      </c>
      <c r="H86" s="8">
        <v>8900</v>
      </c>
      <c r="I86" s="8">
        <v>2226</v>
      </c>
      <c r="J86" s="8">
        <v>2226</v>
      </c>
      <c r="K86" s="8">
        <f>K90</f>
        <v>0</v>
      </c>
      <c r="L86" s="8">
        <f>L90</f>
        <v>0</v>
      </c>
      <c r="M86" s="8">
        <v>2226</v>
      </c>
      <c r="N86" s="8">
        <f t="shared" si="18"/>
        <v>6674</v>
      </c>
      <c r="O86" s="8">
        <v>0</v>
      </c>
    </row>
    <row r="87" spans="1:254" s="68" customFormat="1" ht="62.25" customHeight="1">
      <c r="A87" s="1" t="s">
        <v>135</v>
      </c>
      <c r="B87" s="2">
        <v>951</v>
      </c>
      <c r="C87" s="2" t="s">
        <v>37</v>
      </c>
      <c r="D87" s="3" t="s">
        <v>134</v>
      </c>
      <c r="E87" s="3" t="s">
        <v>1</v>
      </c>
      <c r="F87" s="3" t="s">
        <v>1</v>
      </c>
      <c r="G87" s="3" t="s">
        <v>1</v>
      </c>
      <c r="H87" s="4">
        <f>H89</f>
        <v>17100</v>
      </c>
      <c r="I87" s="4">
        <f>I89</f>
        <v>5600</v>
      </c>
      <c r="J87" s="4">
        <f>J89</f>
        <v>5600</v>
      </c>
      <c r="K87" s="4">
        <f>K88</f>
        <v>0</v>
      </c>
      <c r="L87" s="4">
        <f>L89</f>
        <v>0</v>
      </c>
      <c r="M87" s="4">
        <f>M89</f>
        <v>5600</v>
      </c>
      <c r="N87" s="4">
        <f>H87-J87</f>
        <v>11500</v>
      </c>
      <c r="O87" s="4">
        <v>0</v>
      </c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</row>
    <row r="88" spans="1:15" s="84" customFormat="1" ht="21.75" customHeight="1">
      <c r="A88" s="5" t="s">
        <v>31</v>
      </c>
      <c r="B88" s="6">
        <v>951</v>
      </c>
      <c r="C88" s="6" t="s">
        <v>37</v>
      </c>
      <c r="D88" s="7" t="s">
        <v>134</v>
      </c>
      <c r="E88" s="7">
        <v>540</v>
      </c>
      <c r="F88" s="7">
        <v>250</v>
      </c>
      <c r="G88" s="7" t="s">
        <v>1</v>
      </c>
      <c r="H88" s="8">
        <f aca="true" t="shared" si="22" ref="H88:M88">H89</f>
        <v>17100</v>
      </c>
      <c r="I88" s="8">
        <f t="shared" si="22"/>
        <v>5600</v>
      </c>
      <c r="J88" s="8">
        <f t="shared" si="22"/>
        <v>5600</v>
      </c>
      <c r="K88" s="8">
        <f t="shared" si="22"/>
        <v>0</v>
      </c>
      <c r="L88" s="8">
        <f t="shared" si="22"/>
        <v>0</v>
      </c>
      <c r="M88" s="8">
        <f t="shared" si="22"/>
        <v>5600</v>
      </c>
      <c r="N88" s="8">
        <f>H88-J88</f>
        <v>11500</v>
      </c>
      <c r="O88" s="8">
        <v>0</v>
      </c>
    </row>
    <row r="89" spans="1:15" s="84" customFormat="1" ht="36.75" customHeight="1">
      <c r="A89" s="5" t="s">
        <v>34</v>
      </c>
      <c r="B89" s="6">
        <v>951</v>
      </c>
      <c r="C89" s="6" t="s">
        <v>37</v>
      </c>
      <c r="D89" s="7" t="s">
        <v>134</v>
      </c>
      <c r="E89" s="7">
        <v>540</v>
      </c>
      <c r="F89" s="7">
        <v>251</v>
      </c>
      <c r="G89" s="7">
        <v>100</v>
      </c>
      <c r="H89" s="8">
        <v>17100</v>
      </c>
      <c r="I89" s="8">
        <v>5600</v>
      </c>
      <c r="J89" s="8">
        <v>5600</v>
      </c>
      <c r="K89" s="8">
        <f>K93</f>
        <v>0</v>
      </c>
      <c r="L89" s="8">
        <f>L93</f>
        <v>0</v>
      </c>
      <c r="M89" s="8">
        <v>5600</v>
      </c>
      <c r="N89" s="8">
        <f>H89-J89</f>
        <v>11500</v>
      </c>
      <c r="O89" s="8">
        <v>0</v>
      </c>
    </row>
    <row r="90" spans="1:254" s="68" customFormat="1" ht="45.75" customHeight="1">
      <c r="A90" s="1" t="s">
        <v>42</v>
      </c>
      <c r="B90" s="2">
        <v>951</v>
      </c>
      <c r="C90" s="2" t="s">
        <v>43</v>
      </c>
      <c r="D90" s="3" t="s">
        <v>125</v>
      </c>
      <c r="E90" s="3" t="s">
        <v>1</v>
      </c>
      <c r="F90" s="3" t="s">
        <v>1</v>
      </c>
      <c r="G90" s="3" t="s">
        <v>1</v>
      </c>
      <c r="H90" s="4">
        <f aca="true" t="shared" si="23" ref="H90:M90">H91+H94+H96</f>
        <v>203500</v>
      </c>
      <c r="I90" s="4">
        <f t="shared" si="23"/>
        <v>55419.08</v>
      </c>
      <c r="J90" s="4">
        <f t="shared" si="23"/>
        <v>55419.08</v>
      </c>
      <c r="K90" s="4">
        <f t="shared" si="23"/>
        <v>0</v>
      </c>
      <c r="L90" s="4">
        <f t="shared" si="23"/>
        <v>0</v>
      </c>
      <c r="M90" s="4">
        <f t="shared" si="23"/>
        <v>55419.08</v>
      </c>
      <c r="N90" s="4">
        <f t="shared" si="18"/>
        <v>148080.91999999998</v>
      </c>
      <c r="O90" s="4">
        <v>0</v>
      </c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</row>
    <row r="91" spans="1:15" s="84" customFormat="1" ht="21.75" customHeight="1">
      <c r="A91" s="5" t="s">
        <v>3</v>
      </c>
      <c r="B91" s="6">
        <v>951</v>
      </c>
      <c r="C91" s="6" t="s">
        <v>43</v>
      </c>
      <c r="D91" s="7" t="s">
        <v>125</v>
      </c>
      <c r="E91" s="7">
        <v>120</v>
      </c>
      <c r="F91" s="7" t="s">
        <v>4</v>
      </c>
      <c r="G91" s="7" t="s">
        <v>1</v>
      </c>
      <c r="H91" s="8">
        <f aca="true" t="shared" si="24" ref="H91:M91">H92+H93</f>
        <v>189600</v>
      </c>
      <c r="I91" s="8">
        <f t="shared" si="24"/>
        <v>55419.08</v>
      </c>
      <c r="J91" s="8">
        <f t="shared" si="24"/>
        <v>55419.08</v>
      </c>
      <c r="K91" s="8">
        <f t="shared" si="24"/>
        <v>0</v>
      </c>
      <c r="L91" s="8">
        <f t="shared" si="24"/>
        <v>0</v>
      </c>
      <c r="M91" s="8">
        <f t="shared" si="24"/>
        <v>55419.08</v>
      </c>
      <c r="N91" s="8">
        <f t="shared" si="18"/>
        <v>134180.91999999998</v>
      </c>
      <c r="O91" s="8">
        <v>0</v>
      </c>
    </row>
    <row r="92" spans="1:15" s="84" customFormat="1" ht="21" customHeight="1">
      <c r="A92" s="5" t="s">
        <v>6</v>
      </c>
      <c r="B92" s="6">
        <v>951</v>
      </c>
      <c r="C92" s="6" t="s">
        <v>43</v>
      </c>
      <c r="D92" s="7" t="s">
        <v>125</v>
      </c>
      <c r="E92" s="7" t="s">
        <v>5</v>
      </c>
      <c r="F92" s="7" t="s">
        <v>7</v>
      </c>
      <c r="G92" s="7">
        <v>415</v>
      </c>
      <c r="H92" s="8">
        <v>145600</v>
      </c>
      <c r="I92" s="8">
        <v>44429.3</v>
      </c>
      <c r="J92" s="8">
        <v>44429.3</v>
      </c>
      <c r="K92" s="8">
        <v>0</v>
      </c>
      <c r="L92" s="8">
        <v>0</v>
      </c>
      <c r="M92" s="8">
        <v>44429.3</v>
      </c>
      <c r="N92" s="8">
        <f t="shared" si="18"/>
        <v>101170.7</v>
      </c>
      <c r="O92" s="8">
        <v>0</v>
      </c>
    </row>
    <row r="93" spans="1:15" s="84" customFormat="1" ht="19.5" customHeight="1">
      <c r="A93" s="5" t="s">
        <v>9</v>
      </c>
      <c r="B93" s="6">
        <v>951</v>
      </c>
      <c r="C93" s="6" t="s">
        <v>43</v>
      </c>
      <c r="D93" s="7" t="s">
        <v>125</v>
      </c>
      <c r="E93" s="7" t="s">
        <v>336</v>
      </c>
      <c r="F93" s="7" t="s">
        <v>10</v>
      </c>
      <c r="G93" s="7">
        <v>415</v>
      </c>
      <c r="H93" s="8">
        <v>44000</v>
      </c>
      <c r="I93" s="8">
        <v>10989.78</v>
      </c>
      <c r="J93" s="8">
        <v>10989.78</v>
      </c>
      <c r="K93" s="8">
        <v>0</v>
      </c>
      <c r="L93" s="8">
        <v>0</v>
      </c>
      <c r="M93" s="8">
        <v>10989.78</v>
      </c>
      <c r="N93" s="8">
        <f t="shared" si="18"/>
        <v>33010.22</v>
      </c>
      <c r="O93" s="8">
        <v>0</v>
      </c>
    </row>
    <row r="94" spans="1:15" s="84" customFormat="1" ht="20.25" customHeight="1">
      <c r="A94" s="5" t="s">
        <v>14</v>
      </c>
      <c r="B94" s="6">
        <v>951</v>
      </c>
      <c r="C94" s="6" t="s">
        <v>43</v>
      </c>
      <c r="D94" s="7" t="s">
        <v>125</v>
      </c>
      <c r="E94" s="7" t="s">
        <v>16</v>
      </c>
      <c r="F94" s="7">
        <v>220</v>
      </c>
      <c r="G94" s="7" t="s">
        <v>1</v>
      </c>
      <c r="H94" s="8">
        <f aca="true" t="shared" si="25" ref="H94:M94">H95</f>
        <v>4400</v>
      </c>
      <c r="I94" s="8">
        <f t="shared" si="25"/>
        <v>0</v>
      </c>
      <c r="J94" s="8">
        <f t="shared" si="25"/>
        <v>0</v>
      </c>
      <c r="K94" s="8">
        <f t="shared" si="25"/>
        <v>0</v>
      </c>
      <c r="L94" s="8">
        <f t="shared" si="25"/>
        <v>0</v>
      </c>
      <c r="M94" s="8">
        <f t="shared" si="25"/>
        <v>0</v>
      </c>
      <c r="N94" s="8">
        <f t="shared" si="18"/>
        <v>4400</v>
      </c>
      <c r="O94" s="8">
        <v>0</v>
      </c>
    </row>
    <row r="95" spans="1:15" s="84" customFormat="1" ht="21" customHeight="1">
      <c r="A95" s="5" t="s">
        <v>432</v>
      </c>
      <c r="B95" s="6">
        <v>951</v>
      </c>
      <c r="C95" s="6" t="s">
        <v>43</v>
      </c>
      <c r="D95" s="7" t="s">
        <v>125</v>
      </c>
      <c r="E95" s="7" t="s">
        <v>16</v>
      </c>
      <c r="F95" s="7">
        <v>225</v>
      </c>
      <c r="G95" s="7">
        <v>415</v>
      </c>
      <c r="H95" s="8">
        <v>4400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f>H95-J95</f>
        <v>4400</v>
      </c>
      <c r="O95" s="8">
        <v>0</v>
      </c>
    </row>
    <row r="96" spans="1:15" s="84" customFormat="1" ht="22.5" customHeight="1">
      <c r="A96" s="5" t="s">
        <v>19</v>
      </c>
      <c r="B96" s="6">
        <v>951</v>
      </c>
      <c r="C96" s="6" t="s">
        <v>43</v>
      </c>
      <c r="D96" s="7" t="s">
        <v>125</v>
      </c>
      <c r="E96" s="7" t="s">
        <v>16</v>
      </c>
      <c r="F96" s="7" t="s">
        <v>20</v>
      </c>
      <c r="G96" s="7"/>
      <c r="H96" s="8">
        <f aca="true" t="shared" si="26" ref="H96:M96">H97</f>
        <v>9500</v>
      </c>
      <c r="I96" s="8">
        <f t="shared" si="26"/>
        <v>0</v>
      </c>
      <c r="J96" s="8">
        <f t="shared" si="26"/>
        <v>0</v>
      </c>
      <c r="K96" s="8">
        <f t="shared" si="26"/>
        <v>0</v>
      </c>
      <c r="L96" s="8">
        <f t="shared" si="26"/>
        <v>0</v>
      </c>
      <c r="M96" s="8">
        <f t="shared" si="26"/>
        <v>0</v>
      </c>
      <c r="N96" s="8">
        <f t="shared" si="18"/>
        <v>9500</v>
      </c>
      <c r="O96" s="8">
        <v>0</v>
      </c>
    </row>
    <row r="97" spans="1:15" s="84" customFormat="1" ht="32.25" customHeight="1">
      <c r="A97" s="5" t="s">
        <v>455</v>
      </c>
      <c r="B97" s="6">
        <v>951</v>
      </c>
      <c r="C97" s="6" t="s">
        <v>43</v>
      </c>
      <c r="D97" s="7" t="s">
        <v>125</v>
      </c>
      <c r="E97" s="7" t="s">
        <v>16</v>
      </c>
      <c r="F97" s="7">
        <v>346</v>
      </c>
      <c r="G97" s="7">
        <v>415</v>
      </c>
      <c r="H97" s="8">
        <v>9500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f t="shared" si="18"/>
        <v>9500</v>
      </c>
      <c r="O97" s="8">
        <v>0</v>
      </c>
    </row>
    <row r="98" spans="1:254" s="68" customFormat="1" ht="27.75" customHeight="1" hidden="1">
      <c r="A98" s="1" t="s">
        <v>44</v>
      </c>
      <c r="B98" s="2">
        <v>951</v>
      </c>
      <c r="C98" s="2" t="s">
        <v>46</v>
      </c>
      <c r="D98" s="3" t="s">
        <v>45</v>
      </c>
      <c r="E98" s="3" t="s">
        <v>1</v>
      </c>
      <c r="F98" s="3" t="s">
        <v>1</v>
      </c>
      <c r="G98" s="3" t="s">
        <v>1</v>
      </c>
      <c r="H98" s="4">
        <f>H99</f>
        <v>0</v>
      </c>
      <c r="I98" s="4">
        <f aca="true" t="shared" si="27" ref="I98:M99">I99</f>
        <v>0</v>
      </c>
      <c r="J98" s="4">
        <f t="shared" si="27"/>
        <v>0</v>
      </c>
      <c r="K98" s="4">
        <f t="shared" si="27"/>
        <v>0</v>
      </c>
      <c r="L98" s="4">
        <f t="shared" si="27"/>
        <v>0</v>
      </c>
      <c r="M98" s="4">
        <f t="shared" si="27"/>
        <v>0</v>
      </c>
      <c r="N98" s="8">
        <f t="shared" si="18"/>
        <v>0</v>
      </c>
      <c r="O98" s="8">
        <v>0</v>
      </c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</row>
    <row r="99" spans="1:15" s="84" customFormat="1" ht="13.5" customHeight="1" hidden="1">
      <c r="A99" s="5" t="s">
        <v>14</v>
      </c>
      <c r="B99" s="6">
        <v>951</v>
      </c>
      <c r="C99" s="6" t="s">
        <v>46</v>
      </c>
      <c r="D99" s="7" t="s">
        <v>45</v>
      </c>
      <c r="E99" s="7" t="s">
        <v>16</v>
      </c>
      <c r="F99" s="7" t="s">
        <v>15</v>
      </c>
      <c r="G99" s="7" t="s">
        <v>1</v>
      </c>
      <c r="H99" s="8">
        <f>H100</f>
        <v>0</v>
      </c>
      <c r="I99" s="8">
        <f t="shared" si="27"/>
        <v>0</v>
      </c>
      <c r="J99" s="8">
        <f t="shared" si="27"/>
        <v>0</v>
      </c>
      <c r="K99" s="8">
        <f t="shared" si="27"/>
        <v>0</v>
      </c>
      <c r="L99" s="8">
        <f t="shared" si="27"/>
        <v>0</v>
      </c>
      <c r="M99" s="8">
        <f t="shared" si="27"/>
        <v>0</v>
      </c>
      <c r="N99" s="8">
        <f t="shared" si="18"/>
        <v>0</v>
      </c>
      <c r="O99" s="8">
        <v>0</v>
      </c>
    </row>
    <row r="100" spans="1:15" s="84" customFormat="1" ht="18" customHeight="1" hidden="1">
      <c r="A100" s="5" t="s">
        <v>17</v>
      </c>
      <c r="B100" s="6">
        <v>951</v>
      </c>
      <c r="C100" s="6" t="s">
        <v>46</v>
      </c>
      <c r="D100" s="7" t="s">
        <v>45</v>
      </c>
      <c r="E100" s="7" t="s">
        <v>16</v>
      </c>
      <c r="F100" s="7" t="s">
        <v>18</v>
      </c>
      <c r="G100" s="7" t="s">
        <v>8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f t="shared" si="18"/>
        <v>0</v>
      </c>
      <c r="O100" s="8">
        <v>0</v>
      </c>
    </row>
    <row r="101" spans="1:254" s="68" customFormat="1" ht="33.75" customHeight="1">
      <c r="A101" s="1" t="s">
        <v>44</v>
      </c>
      <c r="B101" s="2">
        <v>951</v>
      </c>
      <c r="C101" s="2" t="s">
        <v>46</v>
      </c>
      <c r="D101" s="3" t="s">
        <v>359</v>
      </c>
      <c r="E101" s="3" t="s">
        <v>1</v>
      </c>
      <c r="F101" s="3" t="s">
        <v>1</v>
      </c>
      <c r="G101" s="3" t="s">
        <v>1</v>
      </c>
      <c r="H101" s="4">
        <f>H102</f>
        <v>1000</v>
      </c>
      <c r="I101" s="4">
        <f aca="true" t="shared" si="28" ref="I101:M102">I102</f>
        <v>1000</v>
      </c>
      <c r="J101" s="4">
        <f t="shared" si="28"/>
        <v>1000</v>
      </c>
      <c r="K101" s="4">
        <f t="shared" si="28"/>
        <v>0</v>
      </c>
      <c r="L101" s="4">
        <f t="shared" si="28"/>
        <v>0</v>
      </c>
      <c r="M101" s="4">
        <f t="shared" si="28"/>
        <v>1000</v>
      </c>
      <c r="N101" s="4">
        <f t="shared" si="18"/>
        <v>0</v>
      </c>
      <c r="O101" s="4">
        <v>0</v>
      </c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  <c r="IS101" s="85"/>
      <c r="IT101" s="85"/>
    </row>
    <row r="102" spans="1:15" s="84" customFormat="1" ht="18" customHeight="1">
      <c r="A102" s="5" t="s">
        <v>14</v>
      </c>
      <c r="B102" s="6">
        <v>951</v>
      </c>
      <c r="C102" s="6" t="s">
        <v>46</v>
      </c>
      <c r="D102" s="7" t="s">
        <v>359</v>
      </c>
      <c r="E102" s="7" t="s">
        <v>16</v>
      </c>
      <c r="F102" s="7" t="s">
        <v>15</v>
      </c>
      <c r="G102" s="7" t="s">
        <v>1</v>
      </c>
      <c r="H102" s="8">
        <f>H103</f>
        <v>1000</v>
      </c>
      <c r="I102" s="8">
        <f t="shared" si="28"/>
        <v>1000</v>
      </c>
      <c r="J102" s="8">
        <f t="shared" si="28"/>
        <v>1000</v>
      </c>
      <c r="K102" s="8">
        <f t="shared" si="28"/>
        <v>0</v>
      </c>
      <c r="L102" s="8">
        <f t="shared" si="28"/>
        <v>0</v>
      </c>
      <c r="M102" s="8">
        <f t="shared" si="28"/>
        <v>1000</v>
      </c>
      <c r="N102" s="8">
        <f t="shared" si="18"/>
        <v>0</v>
      </c>
      <c r="O102" s="8">
        <v>0</v>
      </c>
    </row>
    <row r="103" spans="1:15" s="84" customFormat="1" ht="20.25" customHeight="1">
      <c r="A103" s="5" t="s">
        <v>459</v>
      </c>
      <c r="B103" s="6">
        <v>951</v>
      </c>
      <c r="C103" s="6" t="s">
        <v>46</v>
      </c>
      <c r="D103" s="7" t="s">
        <v>359</v>
      </c>
      <c r="E103" s="7" t="s">
        <v>16</v>
      </c>
      <c r="F103" s="7">
        <v>227</v>
      </c>
      <c r="G103" s="7">
        <v>100</v>
      </c>
      <c r="H103" s="8">
        <v>1000</v>
      </c>
      <c r="I103" s="8">
        <v>1000</v>
      </c>
      <c r="J103" s="8">
        <v>1000</v>
      </c>
      <c r="K103" s="8">
        <v>0</v>
      </c>
      <c r="L103" s="8">
        <v>0</v>
      </c>
      <c r="M103" s="8">
        <v>1000</v>
      </c>
      <c r="N103" s="8">
        <f t="shared" si="18"/>
        <v>0</v>
      </c>
      <c r="O103" s="8">
        <v>0</v>
      </c>
    </row>
    <row r="104" spans="1:254" s="68" customFormat="1" ht="63" customHeight="1" hidden="1">
      <c r="A104" s="1" t="s">
        <v>48</v>
      </c>
      <c r="B104" s="2">
        <v>951</v>
      </c>
      <c r="C104" s="2" t="s">
        <v>46</v>
      </c>
      <c r="D104" s="3" t="s">
        <v>126</v>
      </c>
      <c r="E104" s="3" t="s">
        <v>1</v>
      </c>
      <c r="F104" s="3" t="s">
        <v>1</v>
      </c>
      <c r="G104" s="3" t="s">
        <v>1</v>
      </c>
      <c r="H104" s="4">
        <f>H105</f>
        <v>0</v>
      </c>
      <c r="I104" s="4">
        <f aca="true" t="shared" si="29" ref="I104:M105">I105</f>
        <v>0</v>
      </c>
      <c r="J104" s="4">
        <f t="shared" si="29"/>
        <v>0</v>
      </c>
      <c r="K104" s="4">
        <f t="shared" si="29"/>
        <v>0</v>
      </c>
      <c r="L104" s="4">
        <f t="shared" si="29"/>
        <v>0</v>
      </c>
      <c r="M104" s="4">
        <f t="shared" si="29"/>
        <v>0</v>
      </c>
      <c r="N104" s="8">
        <f t="shared" si="18"/>
        <v>0</v>
      </c>
      <c r="O104" s="8">
        <v>0</v>
      </c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</row>
    <row r="105" spans="1:15" s="84" customFormat="1" ht="20.25" customHeight="1" hidden="1">
      <c r="A105" s="5" t="s">
        <v>31</v>
      </c>
      <c r="B105" s="6">
        <v>951</v>
      </c>
      <c r="C105" s="6" t="s">
        <v>46</v>
      </c>
      <c r="D105" s="7" t="s">
        <v>126</v>
      </c>
      <c r="E105" s="7" t="s">
        <v>33</v>
      </c>
      <c r="F105" s="7" t="s">
        <v>32</v>
      </c>
      <c r="G105" s="7" t="s">
        <v>1</v>
      </c>
      <c r="H105" s="8">
        <f>H106</f>
        <v>0</v>
      </c>
      <c r="I105" s="8">
        <f t="shared" si="29"/>
        <v>0</v>
      </c>
      <c r="J105" s="8">
        <f t="shared" si="29"/>
        <v>0</v>
      </c>
      <c r="K105" s="8">
        <f t="shared" si="29"/>
        <v>0</v>
      </c>
      <c r="L105" s="8">
        <f t="shared" si="29"/>
        <v>0</v>
      </c>
      <c r="M105" s="8">
        <f t="shared" si="29"/>
        <v>0</v>
      </c>
      <c r="N105" s="8">
        <f t="shared" si="18"/>
        <v>0</v>
      </c>
      <c r="O105" s="8">
        <v>0</v>
      </c>
    </row>
    <row r="106" spans="1:15" s="84" customFormat="1" ht="33.75" customHeight="1" hidden="1">
      <c r="A106" s="5" t="s">
        <v>34</v>
      </c>
      <c r="B106" s="6">
        <v>951</v>
      </c>
      <c r="C106" s="6" t="s">
        <v>46</v>
      </c>
      <c r="D106" s="7" t="s">
        <v>126</v>
      </c>
      <c r="E106" s="7" t="s">
        <v>33</v>
      </c>
      <c r="F106" s="7" t="s">
        <v>35</v>
      </c>
      <c r="G106" s="7" t="s">
        <v>49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 t="shared" si="18"/>
        <v>0</v>
      </c>
      <c r="O106" s="8">
        <v>0</v>
      </c>
    </row>
    <row r="107" spans="1:254" s="68" customFormat="1" ht="26.25" customHeight="1" hidden="1">
      <c r="A107" s="1" t="s">
        <v>47</v>
      </c>
      <c r="B107" s="2">
        <v>951</v>
      </c>
      <c r="C107" s="2" t="s">
        <v>46</v>
      </c>
      <c r="D107" s="3" t="s">
        <v>126</v>
      </c>
      <c r="E107" s="3" t="s">
        <v>1</v>
      </c>
      <c r="F107" s="3" t="s">
        <v>1</v>
      </c>
      <c r="G107" s="3" t="s">
        <v>1</v>
      </c>
      <c r="H107" s="4">
        <f>H108</f>
        <v>0</v>
      </c>
      <c r="I107" s="4">
        <f aca="true" t="shared" si="30" ref="I107:M108">I108</f>
        <v>0</v>
      </c>
      <c r="J107" s="4">
        <f t="shared" si="30"/>
        <v>0</v>
      </c>
      <c r="K107" s="4">
        <f t="shared" si="30"/>
        <v>0</v>
      </c>
      <c r="L107" s="4">
        <f t="shared" si="30"/>
        <v>0</v>
      </c>
      <c r="M107" s="4">
        <f t="shared" si="30"/>
        <v>0</v>
      </c>
      <c r="N107" s="8">
        <f t="shared" si="18"/>
        <v>0</v>
      </c>
      <c r="O107" s="8">
        <v>0</v>
      </c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  <c r="HD107" s="85"/>
      <c r="HE107" s="85"/>
      <c r="HF107" s="85"/>
      <c r="HG107" s="85"/>
      <c r="HH107" s="85"/>
      <c r="HI107" s="85"/>
      <c r="HJ107" s="85"/>
      <c r="HK107" s="85"/>
      <c r="HL107" s="85"/>
      <c r="HM107" s="85"/>
      <c r="HN107" s="85"/>
      <c r="HO107" s="85"/>
      <c r="HP107" s="85"/>
      <c r="HQ107" s="85"/>
      <c r="HR107" s="85"/>
      <c r="HS107" s="85"/>
      <c r="HT107" s="85"/>
      <c r="HU107" s="85"/>
      <c r="HV107" s="85"/>
      <c r="HW107" s="85"/>
      <c r="HX107" s="85"/>
      <c r="HY107" s="85"/>
      <c r="HZ107" s="85"/>
      <c r="IA107" s="85"/>
      <c r="IB107" s="85"/>
      <c r="IC107" s="85"/>
      <c r="ID107" s="85"/>
      <c r="IE107" s="85"/>
      <c r="IF107" s="85"/>
      <c r="IG107" s="85"/>
      <c r="IH107" s="85"/>
      <c r="II107" s="85"/>
      <c r="IJ107" s="85"/>
      <c r="IK107" s="85"/>
      <c r="IL107" s="85"/>
      <c r="IM107" s="85"/>
      <c r="IN107" s="85"/>
      <c r="IO107" s="85"/>
      <c r="IP107" s="85"/>
      <c r="IQ107" s="85"/>
      <c r="IR107" s="85"/>
      <c r="IS107" s="85"/>
      <c r="IT107" s="85"/>
    </row>
    <row r="108" spans="1:15" s="84" customFormat="1" ht="18.75" customHeight="1" hidden="1">
      <c r="A108" s="5" t="s">
        <v>14</v>
      </c>
      <c r="B108" s="6">
        <v>951</v>
      </c>
      <c r="C108" s="6" t="s">
        <v>46</v>
      </c>
      <c r="D108" s="7" t="s">
        <v>126</v>
      </c>
      <c r="E108" s="7" t="s">
        <v>16</v>
      </c>
      <c r="F108" s="7" t="s">
        <v>15</v>
      </c>
      <c r="G108" s="7" t="s">
        <v>1</v>
      </c>
      <c r="H108" s="8">
        <f>H109</f>
        <v>0</v>
      </c>
      <c r="I108" s="8">
        <f t="shared" si="30"/>
        <v>0</v>
      </c>
      <c r="J108" s="8">
        <f t="shared" si="30"/>
        <v>0</v>
      </c>
      <c r="K108" s="8">
        <f t="shared" si="30"/>
        <v>0</v>
      </c>
      <c r="L108" s="8">
        <f t="shared" si="30"/>
        <v>0</v>
      </c>
      <c r="M108" s="8">
        <f t="shared" si="30"/>
        <v>0</v>
      </c>
      <c r="N108" s="8">
        <f t="shared" si="18"/>
        <v>0</v>
      </c>
      <c r="O108" s="8">
        <v>0</v>
      </c>
    </row>
    <row r="109" spans="1:15" s="84" customFormat="1" ht="20.25" customHeight="1" hidden="1">
      <c r="A109" s="5" t="s">
        <v>17</v>
      </c>
      <c r="B109" s="6">
        <v>951</v>
      </c>
      <c r="C109" s="6" t="s">
        <v>46</v>
      </c>
      <c r="D109" s="7" t="s">
        <v>126</v>
      </c>
      <c r="E109" s="7" t="s">
        <v>16</v>
      </c>
      <c r="F109" s="7" t="s">
        <v>18</v>
      </c>
      <c r="G109" s="7" t="s">
        <v>8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18"/>
        <v>0</v>
      </c>
      <c r="O109" s="8">
        <v>0</v>
      </c>
    </row>
    <row r="110" spans="1:254" s="68" customFormat="1" ht="33" customHeight="1">
      <c r="A110" s="1" t="s">
        <v>50</v>
      </c>
      <c r="B110" s="2">
        <v>951</v>
      </c>
      <c r="C110" s="2" t="s">
        <v>46</v>
      </c>
      <c r="D110" s="3" t="s">
        <v>136</v>
      </c>
      <c r="E110" s="3" t="s">
        <v>1</v>
      </c>
      <c r="F110" s="3" t="s">
        <v>1</v>
      </c>
      <c r="G110" s="3" t="s">
        <v>1</v>
      </c>
      <c r="H110" s="4">
        <f>H111</f>
        <v>1000</v>
      </c>
      <c r="I110" s="4">
        <f aca="true" t="shared" si="31" ref="I110:M111">I111</f>
        <v>0</v>
      </c>
      <c r="J110" s="4">
        <f t="shared" si="31"/>
        <v>0</v>
      </c>
      <c r="K110" s="4">
        <f t="shared" si="31"/>
        <v>0</v>
      </c>
      <c r="L110" s="4">
        <f t="shared" si="31"/>
        <v>0</v>
      </c>
      <c r="M110" s="4">
        <f t="shared" si="31"/>
        <v>0</v>
      </c>
      <c r="N110" s="4">
        <f t="shared" si="18"/>
        <v>1000</v>
      </c>
      <c r="O110" s="4">
        <v>0</v>
      </c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  <c r="IL110" s="85"/>
      <c r="IM110" s="85"/>
      <c r="IN110" s="85"/>
      <c r="IO110" s="85"/>
      <c r="IP110" s="85"/>
      <c r="IQ110" s="85"/>
      <c r="IR110" s="85"/>
      <c r="IS110" s="85"/>
      <c r="IT110" s="85"/>
    </row>
    <row r="111" spans="1:15" s="84" customFormat="1" ht="19.5" customHeight="1">
      <c r="A111" s="5" t="s">
        <v>14</v>
      </c>
      <c r="B111" s="6">
        <v>951</v>
      </c>
      <c r="C111" s="6" t="s">
        <v>46</v>
      </c>
      <c r="D111" s="7" t="s">
        <v>136</v>
      </c>
      <c r="E111" s="7" t="s">
        <v>16</v>
      </c>
      <c r="F111" s="7">
        <v>220</v>
      </c>
      <c r="G111" s="7" t="s">
        <v>1</v>
      </c>
      <c r="H111" s="8">
        <f>H112</f>
        <v>1000</v>
      </c>
      <c r="I111" s="8">
        <f t="shared" si="31"/>
        <v>0</v>
      </c>
      <c r="J111" s="8">
        <f t="shared" si="31"/>
        <v>0</v>
      </c>
      <c r="K111" s="8">
        <f t="shared" si="31"/>
        <v>0</v>
      </c>
      <c r="L111" s="8">
        <f t="shared" si="31"/>
        <v>0</v>
      </c>
      <c r="M111" s="8">
        <f t="shared" si="31"/>
        <v>0</v>
      </c>
      <c r="N111" s="8">
        <f t="shared" si="18"/>
        <v>1000</v>
      </c>
      <c r="O111" s="8">
        <v>0</v>
      </c>
    </row>
    <row r="112" spans="1:15" s="84" customFormat="1" ht="21" customHeight="1">
      <c r="A112" s="5" t="s">
        <v>17</v>
      </c>
      <c r="B112" s="6">
        <v>951</v>
      </c>
      <c r="C112" s="6" t="s">
        <v>46</v>
      </c>
      <c r="D112" s="7" t="s">
        <v>136</v>
      </c>
      <c r="E112" s="7" t="s">
        <v>16</v>
      </c>
      <c r="F112" s="7">
        <v>226</v>
      </c>
      <c r="G112" s="7">
        <v>100</v>
      </c>
      <c r="H112" s="8">
        <v>1000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18"/>
        <v>1000</v>
      </c>
      <c r="O112" s="8">
        <v>0</v>
      </c>
    </row>
    <row r="113" spans="1:254" s="68" customFormat="1" ht="31.5" customHeight="1">
      <c r="A113" s="1" t="s">
        <v>463</v>
      </c>
      <c r="B113" s="2">
        <v>951</v>
      </c>
      <c r="C113" s="32" t="s">
        <v>88</v>
      </c>
      <c r="D113" s="32" t="s">
        <v>462</v>
      </c>
      <c r="E113" s="3"/>
      <c r="F113" s="3"/>
      <c r="G113" s="3"/>
      <c r="H113" s="4">
        <f>H114</f>
        <v>10000</v>
      </c>
      <c r="I113" s="4">
        <f aca="true" t="shared" si="32" ref="I113:M114">I114</f>
        <v>0</v>
      </c>
      <c r="J113" s="4">
        <f t="shared" si="32"/>
        <v>0</v>
      </c>
      <c r="K113" s="4">
        <f t="shared" si="32"/>
        <v>0</v>
      </c>
      <c r="L113" s="4">
        <f t="shared" si="32"/>
        <v>0</v>
      </c>
      <c r="M113" s="4">
        <f t="shared" si="32"/>
        <v>0</v>
      </c>
      <c r="N113" s="8">
        <f t="shared" si="18"/>
        <v>10000</v>
      </c>
      <c r="O113" s="8">
        <v>0</v>
      </c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  <c r="IS113" s="85"/>
      <c r="IT113" s="85"/>
    </row>
    <row r="114" spans="1:15" s="84" customFormat="1" ht="20.25" customHeight="1">
      <c r="A114" s="5" t="s">
        <v>14</v>
      </c>
      <c r="B114" s="6">
        <v>951</v>
      </c>
      <c r="C114" s="33" t="s">
        <v>88</v>
      </c>
      <c r="D114" s="33" t="s">
        <v>462</v>
      </c>
      <c r="E114" s="7">
        <v>244</v>
      </c>
      <c r="F114" s="7">
        <v>220</v>
      </c>
      <c r="G114" s="7"/>
      <c r="H114" s="8">
        <f>H115</f>
        <v>10000</v>
      </c>
      <c r="I114" s="8">
        <f t="shared" si="32"/>
        <v>0</v>
      </c>
      <c r="J114" s="8">
        <f t="shared" si="32"/>
        <v>0</v>
      </c>
      <c r="K114" s="8">
        <f t="shared" si="32"/>
        <v>0</v>
      </c>
      <c r="L114" s="8">
        <f t="shared" si="32"/>
        <v>0</v>
      </c>
      <c r="M114" s="8">
        <f t="shared" si="32"/>
        <v>0</v>
      </c>
      <c r="N114" s="8">
        <f t="shared" si="18"/>
        <v>10000</v>
      </c>
      <c r="O114" s="8">
        <v>0</v>
      </c>
    </row>
    <row r="115" spans="1:15" s="84" customFormat="1" ht="20.25" customHeight="1">
      <c r="A115" s="5" t="s">
        <v>464</v>
      </c>
      <c r="B115" s="6">
        <v>951</v>
      </c>
      <c r="C115" s="33" t="s">
        <v>88</v>
      </c>
      <c r="D115" s="33" t="s">
        <v>462</v>
      </c>
      <c r="E115" s="7">
        <v>244</v>
      </c>
      <c r="F115" s="7">
        <v>227</v>
      </c>
      <c r="G115" s="31" t="s">
        <v>425</v>
      </c>
      <c r="H115" s="8">
        <v>10000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f t="shared" si="18"/>
        <v>10000</v>
      </c>
      <c r="O115" s="8">
        <v>0</v>
      </c>
    </row>
    <row r="116" spans="1:254" s="68" customFormat="1" ht="37.5" customHeight="1">
      <c r="A116" s="1" t="s">
        <v>52</v>
      </c>
      <c r="B116" s="2">
        <v>951</v>
      </c>
      <c r="C116" s="2" t="s">
        <v>53</v>
      </c>
      <c r="D116" s="3" t="s">
        <v>128</v>
      </c>
      <c r="E116" s="3" t="s">
        <v>1</v>
      </c>
      <c r="F116" s="3" t="s">
        <v>1</v>
      </c>
      <c r="G116" s="3" t="s">
        <v>1</v>
      </c>
      <c r="H116" s="4">
        <f aca="true" t="shared" si="33" ref="H116:M116">H117</f>
        <v>2659900</v>
      </c>
      <c r="I116" s="4">
        <f t="shared" si="33"/>
        <v>688264</v>
      </c>
      <c r="J116" s="4">
        <f t="shared" si="33"/>
        <v>688264</v>
      </c>
      <c r="K116" s="4">
        <f t="shared" si="33"/>
        <v>0</v>
      </c>
      <c r="L116" s="4">
        <f t="shared" si="33"/>
        <v>0</v>
      </c>
      <c r="M116" s="4">
        <f t="shared" si="33"/>
        <v>688264</v>
      </c>
      <c r="N116" s="4">
        <f t="shared" si="18"/>
        <v>1971636</v>
      </c>
      <c r="O116" s="4">
        <v>0</v>
      </c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  <c r="IL116" s="85"/>
      <c r="IM116" s="85"/>
      <c r="IN116" s="85"/>
      <c r="IO116" s="85"/>
      <c r="IP116" s="85"/>
      <c r="IQ116" s="85"/>
      <c r="IR116" s="85"/>
      <c r="IS116" s="85"/>
      <c r="IT116" s="85"/>
    </row>
    <row r="117" spans="1:15" s="84" customFormat="1" ht="17.25" customHeight="1">
      <c r="A117" s="5" t="s">
        <v>14</v>
      </c>
      <c r="B117" s="6">
        <v>951</v>
      </c>
      <c r="C117" s="6" t="s">
        <v>53</v>
      </c>
      <c r="D117" s="7" t="s">
        <v>128</v>
      </c>
      <c r="E117" s="7" t="s">
        <v>16</v>
      </c>
      <c r="F117" s="7" t="s">
        <v>15</v>
      </c>
      <c r="G117" s="7" t="s">
        <v>1</v>
      </c>
      <c r="H117" s="8">
        <f aca="true" t="shared" si="34" ref="H117:M117">H118+H119</f>
        <v>2659900</v>
      </c>
      <c r="I117" s="8">
        <f t="shared" si="34"/>
        <v>688264</v>
      </c>
      <c r="J117" s="8">
        <f t="shared" si="34"/>
        <v>688264</v>
      </c>
      <c r="K117" s="8">
        <f t="shared" si="34"/>
        <v>0</v>
      </c>
      <c r="L117" s="8">
        <f t="shared" si="34"/>
        <v>0</v>
      </c>
      <c r="M117" s="8">
        <f t="shared" si="34"/>
        <v>688264</v>
      </c>
      <c r="N117" s="8">
        <f t="shared" si="18"/>
        <v>1971636</v>
      </c>
      <c r="O117" s="8">
        <v>0</v>
      </c>
    </row>
    <row r="118" spans="1:15" s="84" customFormat="1" ht="21.75" customHeight="1">
      <c r="A118" s="5" t="s">
        <v>26</v>
      </c>
      <c r="B118" s="6">
        <v>951</v>
      </c>
      <c r="C118" s="6" t="s">
        <v>53</v>
      </c>
      <c r="D118" s="7" t="s">
        <v>128</v>
      </c>
      <c r="E118" s="7" t="s">
        <v>16</v>
      </c>
      <c r="F118" s="7" t="s">
        <v>27</v>
      </c>
      <c r="G118" s="7">
        <v>130</v>
      </c>
      <c r="H118" s="8">
        <v>2305400</v>
      </c>
      <c r="I118" s="8">
        <v>613264</v>
      </c>
      <c r="J118" s="8">
        <v>613264</v>
      </c>
      <c r="K118" s="8">
        <v>0</v>
      </c>
      <c r="L118" s="8">
        <v>0</v>
      </c>
      <c r="M118" s="8">
        <v>613264</v>
      </c>
      <c r="N118" s="8">
        <f t="shared" si="18"/>
        <v>1692136</v>
      </c>
      <c r="O118" s="8">
        <v>0</v>
      </c>
    </row>
    <row r="119" spans="1:15" s="84" customFormat="1" ht="16.5" customHeight="1">
      <c r="A119" s="5" t="s">
        <v>26</v>
      </c>
      <c r="B119" s="6">
        <v>951</v>
      </c>
      <c r="C119" s="6" t="s">
        <v>53</v>
      </c>
      <c r="D119" s="7" t="s">
        <v>128</v>
      </c>
      <c r="E119" s="7" t="s">
        <v>16</v>
      </c>
      <c r="F119" s="7">
        <v>225</v>
      </c>
      <c r="G119" s="7">
        <v>123</v>
      </c>
      <c r="H119" s="8">
        <v>354500</v>
      </c>
      <c r="I119" s="8">
        <v>75000</v>
      </c>
      <c r="J119" s="8">
        <v>75000</v>
      </c>
      <c r="K119" s="8">
        <v>0</v>
      </c>
      <c r="L119" s="8">
        <v>0</v>
      </c>
      <c r="M119" s="8">
        <v>75000</v>
      </c>
      <c r="N119" s="8">
        <f t="shared" si="18"/>
        <v>279500</v>
      </c>
      <c r="O119" s="8">
        <v>0</v>
      </c>
    </row>
    <row r="120" spans="1:15" s="84" customFormat="1" ht="16.5" customHeight="1" hidden="1">
      <c r="A120" s="5" t="s">
        <v>17</v>
      </c>
      <c r="B120" s="6">
        <v>951</v>
      </c>
      <c r="C120" s="6" t="s">
        <v>53</v>
      </c>
      <c r="D120" s="7" t="s">
        <v>128</v>
      </c>
      <c r="E120" s="7" t="s">
        <v>16</v>
      </c>
      <c r="F120" s="7" t="s">
        <v>18</v>
      </c>
      <c r="G120" s="7">
        <v>130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>H120-J120</f>
        <v>0</v>
      </c>
      <c r="O120" s="8">
        <v>0</v>
      </c>
    </row>
    <row r="121" spans="1:254" s="68" customFormat="1" ht="34.5" customHeight="1" hidden="1">
      <c r="A121" s="1" t="s">
        <v>94</v>
      </c>
      <c r="B121" s="2">
        <v>951</v>
      </c>
      <c r="C121" s="3" t="s">
        <v>53</v>
      </c>
      <c r="D121" s="3" t="s">
        <v>96</v>
      </c>
      <c r="E121" s="3"/>
      <c r="F121" s="3"/>
      <c r="G121" s="3"/>
      <c r="H121" s="4">
        <f>H122</f>
        <v>0</v>
      </c>
      <c r="I121" s="4">
        <f aca="true" t="shared" si="35" ref="I121:M122">I122</f>
        <v>0</v>
      </c>
      <c r="J121" s="4">
        <f t="shared" si="35"/>
        <v>0</v>
      </c>
      <c r="K121" s="4">
        <f t="shared" si="35"/>
        <v>0</v>
      </c>
      <c r="L121" s="4">
        <f t="shared" si="35"/>
        <v>0</v>
      </c>
      <c r="M121" s="4">
        <f t="shared" si="35"/>
        <v>0</v>
      </c>
      <c r="N121" s="8">
        <f t="shared" si="18"/>
        <v>0</v>
      </c>
      <c r="O121" s="8">
        <v>0</v>
      </c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85"/>
      <c r="DO121" s="85"/>
      <c r="DP121" s="85"/>
      <c r="DQ121" s="85"/>
      <c r="DR121" s="85"/>
      <c r="DS121" s="85"/>
      <c r="DT121" s="85"/>
      <c r="DU121" s="85"/>
      <c r="DV121" s="85"/>
      <c r="DW121" s="85"/>
      <c r="DX121" s="85"/>
      <c r="DY121" s="85"/>
      <c r="DZ121" s="85"/>
      <c r="EA121" s="85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85"/>
      <c r="FG121" s="85"/>
      <c r="FH121" s="85"/>
      <c r="FI121" s="85"/>
      <c r="FJ121" s="85"/>
      <c r="FK121" s="85"/>
      <c r="FL121" s="85"/>
      <c r="FM121" s="85"/>
      <c r="FN121" s="85"/>
      <c r="FO121" s="85"/>
      <c r="FP121" s="85"/>
      <c r="FQ121" s="85"/>
      <c r="FR121" s="85"/>
      <c r="FS121" s="85"/>
      <c r="FT121" s="85"/>
      <c r="FU121" s="85"/>
      <c r="FV121" s="85"/>
      <c r="FW121" s="85"/>
      <c r="FX121" s="85"/>
      <c r="FY121" s="85"/>
      <c r="FZ121" s="85"/>
      <c r="GA121" s="85"/>
      <c r="GB121" s="85"/>
      <c r="GC121" s="85"/>
      <c r="GD121" s="85"/>
      <c r="GE121" s="85"/>
      <c r="GF121" s="85"/>
      <c r="GG121" s="85"/>
      <c r="GH121" s="85"/>
      <c r="GI121" s="85"/>
      <c r="GJ121" s="85"/>
      <c r="GK121" s="85"/>
      <c r="GL121" s="85"/>
      <c r="GM121" s="85"/>
      <c r="GN121" s="85"/>
      <c r="GO121" s="85"/>
      <c r="GP121" s="85"/>
      <c r="GQ121" s="85"/>
      <c r="GR121" s="85"/>
      <c r="GS121" s="85"/>
      <c r="GT121" s="85"/>
      <c r="GU121" s="85"/>
      <c r="GV121" s="85"/>
      <c r="GW121" s="85"/>
      <c r="GX121" s="85"/>
      <c r="GY121" s="85"/>
      <c r="GZ121" s="85"/>
      <c r="HA121" s="85"/>
      <c r="HB121" s="85"/>
      <c r="HC121" s="85"/>
      <c r="HD121" s="85"/>
      <c r="HE121" s="85"/>
      <c r="HF121" s="85"/>
      <c r="HG121" s="85"/>
      <c r="HH121" s="85"/>
      <c r="HI121" s="85"/>
      <c r="HJ121" s="85"/>
      <c r="HK121" s="85"/>
      <c r="HL121" s="85"/>
      <c r="HM121" s="85"/>
      <c r="HN121" s="85"/>
      <c r="HO121" s="85"/>
      <c r="HP121" s="85"/>
      <c r="HQ121" s="85"/>
      <c r="HR121" s="85"/>
      <c r="HS121" s="85"/>
      <c r="HT121" s="85"/>
      <c r="HU121" s="85"/>
      <c r="HV121" s="85"/>
      <c r="HW121" s="85"/>
      <c r="HX121" s="85"/>
      <c r="HY121" s="85"/>
      <c r="HZ121" s="85"/>
      <c r="IA121" s="85"/>
      <c r="IB121" s="85"/>
      <c r="IC121" s="85"/>
      <c r="ID121" s="85"/>
      <c r="IE121" s="85"/>
      <c r="IF121" s="85"/>
      <c r="IG121" s="85"/>
      <c r="IH121" s="85"/>
      <c r="II121" s="85"/>
      <c r="IJ121" s="85"/>
      <c r="IK121" s="85"/>
      <c r="IL121" s="85"/>
      <c r="IM121" s="85"/>
      <c r="IN121" s="85"/>
      <c r="IO121" s="85"/>
      <c r="IP121" s="85"/>
      <c r="IQ121" s="85"/>
      <c r="IR121" s="85"/>
      <c r="IS121" s="85"/>
      <c r="IT121" s="85"/>
    </row>
    <row r="122" spans="1:15" s="84" customFormat="1" ht="16.5" customHeight="1" hidden="1">
      <c r="A122" s="5" t="s">
        <v>95</v>
      </c>
      <c r="B122" s="6">
        <v>951</v>
      </c>
      <c r="C122" s="7" t="s">
        <v>53</v>
      </c>
      <c r="D122" s="7" t="s">
        <v>96</v>
      </c>
      <c r="E122" s="7" t="s">
        <v>16</v>
      </c>
      <c r="F122" s="7">
        <v>310</v>
      </c>
      <c r="G122" s="7"/>
      <c r="H122" s="8">
        <f>H123</f>
        <v>0</v>
      </c>
      <c r="I122" s="8">
        <f t="shared" si="35"/>
        <v>0</v>
      </c>
      <c r="J122" s="8">
        <f t="shared" si="35"/>
        <v>0</v>
      </c>
      <c r="K122" s="8">
        <f t="shared" si="35"/>
        <v>0</v>
      </c>
      <c r="L122" s="8">
        <f t="shared" si="35"/>
        <v>0</v>
      </c>
      <c r="M122" s="8">
        <f t="shared" si="35"/>
        <v>0</v>
      </c>
      <c r="N122" s="8">
        <f t="shared" si="18"/>
        <v>0</v>
      </c>
      <c r="O122" s="8">
        <v>0</v>
      </c>
    </row>
    <row r="123" spans="1:15" s="84" customFormat="1" ht="16.5" customHeight="1" hidden="1">
      <c r="A123" s="5" t="s">
        <v>95</v>
      </c>
      <c r="B123" s="6">
        <v>951</v>
      </c>
      <c r="C123" s="7" t="s">
        <v>53</v>
      </c>
      <c r="D123" s="7" t="s">
        <v>96</v>
      </c>
      <c r="E123" s="7" t="s">
        <v>16</v>
      </c>
      <c r="F123" s="7">
        <v>310</v>
      </c>
      <c r="G123" s="7">
        <v>26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f t="shared" si="18"/>
        <v>0</v>
      </c>
      <c r="O123" s="8">
        <v>0</v>
      </c>
    </row>
    <row r="124" spans="1:254" s="68" customFormat="1" ht="126" customHeight="1" hidden="1">
      <c r="A124" s="1" t="s">
        <v>97</v>
      </c>
      <c r="B124" s="2">
        <v>951</v>
      </c>
      <c r="C124" s="3" t="s">
        <v>53</v>
      </c>
      <c r="D124" s="30" t="s">
        <v>98</v>
      </c>
      <c r="E124" s="3" t="s">
        <v>1</v>
      </c>
      <c r="F124" s="3" t="s">
        <v>1</v>
      </c>
      <c r="G124" s="3" t="s">
        <v>1</v>
      </c>
      <c r="H124" s="4">
        <f>H125</f>
        <v>0</v>
      </c>
      <c r="I124" s="4">
        <f aca="true" t="shared" si="36" ref="I124:M125">I125</f>
        <v>0</v>
      </c>
      <c r="J124" s="4">
        <f t="shared" si="36"/>
        <v>0</v>
      </c>
      <c r="K124" s="4">
        <f t="shared" si="36"/>
        <v>0</v>
      </c>
      <c r="L124" s="4">
        <f t="shared" si="36"/>
        <v>0</v>
      </c>
      <c r="M124" s="4">
        <f t="shared" si="36"/>
        <v>0</v>
      </c>
      <c r="N124" s="8">
        <f t="shared" si="18"/>
        <v>0</v>
      </c>
      <c r="O124" s="8">
        <v>0</v>
      </c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85"/>
      <c r="DY124" s="85"/>
      <c r="DZ124" s="85"/>
      <c r="EA124" s="85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85"/>
      <c r="FG124" s="85"/>
      <c r="FH124" s="85"/>
      <c r="FI124" s="85"/>
      <c r="FJ124" s="85"/>
      <c r="FK124" s="85"/>
      <c r="FL124" s="85"/>
      <c r="FM124" s="85"/>
      <c r="FN124" s="85"/>
      <c r="FO124" s="85"/>
      <c r="FP124" s="85"/>
      <c r="FQ124" s="85"/>
      <c r="FR124" s="85"/>
      <c r="FS124" s="85"/>
      <c r="FT124" s="85"/>
      <c r="FU124" s="85"/>
      <c r="FV124" s="85"/>
      <c r="FW124" s="85"/>
      <c r="FX124" s="85"/>
      <c r="FY124" s="85"/>
      <c r="FZ124" s="85"/>
      <c r="GA124" s="85"/>
      <c r="GB124" s="85"/>
      <c r="GC124" s="85"/>
      <c r="GD124" s="85"/>
      <c r="GE124" s="85"/>
      <c r="GF124" s="85"/>
      <c r="GG124" s="85"/>
      <c r="GH124" s="85"/>
      <c r="GI124" s="85"/>
      <c r="GJ124" s="85"/>
      <c r="GK124" s="85"/>
      <c r="GL124" s="85"/>
      <c r="GM124" s="85"/>
      <c r="GN124" s="85"/>
      <c r="GO124" s="85"/>
      <c r="GP124" s="85"/>
      <c r="GQ124" s="85"/>
      <c r="GR124" s="85"/>
      <c r="GS124" s="85"/>
      <c r="GT124" s="85"/>
      <c r="GU124" s="85"/>
      <c r="GV124" s="85"/>
      <c r="GW124" s="85"/>
      <c r="GX124" s="85"/>
      <c r="GY124" s="85"/>
      <c r="GZ124" s="85"/>
      <c r="HA124" s="85"/>
      <c r="HB124" s="85"/>
      <c r="HC124" s="85"/>
      <c r="HD124" s="85"/>
      <c r="HE124" s="85"/>
      <c r="HF124" s="85"/>
      <c r="HG124" s="85"/>
      <c r="HH124" s="85"/>
      <c r="HI124" s="85"/>
      <c r="HJ124" s="85"/>
      <c r="HK124" s="85"/>
      <c r="HL124" s="85"/>
      <c r="HM124" s="85"/>
      <c r="HN124" s="85"/>
      <c r="HO124" s="85"/>
      <c r="HP124" s="85"/>
      <c r="HQ124" s="85"/>
      <c r="HR124" s="85"/>
      <c r="HS124" s="85"/>
      <c r="HT124" s="85"/>
      <c r="HU124" s="85"/>
      <c r="HV124" s="85"/>
      <c r="HW124" s="85"/>
      <c r="HX124" s="85"/>
      <c r="HY124" s="85"/>
      <c r="HZ124" s="85"/>
      <c r="IA124" s="85"/>
      <c r="IB124" s="85"/>
      <c r="IC124" s="85"/>
      <c r="ID124" s="85"/>
      <c r="IE124" s="85"/>
      <c r="IF124" s="85"/>
      <c r="IG124" s="85"/>
      <c r="IH124" s="85"/>
      <c r="II124" s="85"/>
      <c r="IJ124" s="85"/>
      <c r="IK124" s="85"/>
      <c r="IL124" s="85"/>
      <c r="IM124" s="85"/>
      <c r="IN124" s="85"/>
      <c r="IO124" s="85"/>
      <c r="IP124" s="85"/>
      <c r="IQ124" s="85"/>
      <c r="IR124" s="85"/>
      <c r="IS124" s="85"/>
      <c r="IT124" s="85"/>
    </row>
    <row r="125" spans="1:15" s="84" customFormat="1" ht="16.5" customHeight="1" hidden="1">
      <c r="A125" s="5" t="s">
        <v>19</v>
      </c>
      <c r="B125" s="6">
        <v>951</v>
      </c>
      <c r="C125" s="7" t="s">
        <v>53</v>
      </c>
      <c r="D125" s="31" t="s">
        <v>98</v>
      </c>
      <c r="E125" s="7">
        <v>414</v>
      </c>
      <c r="F125" s="7">
        <v>310</v>
      </c>
      <c r="G125" s="7" t="s">
        <v>1</v>
      </c>
      <c r="H125" s="8">
        <f>H126</f>
        <v>0</v>
      </c>
      <c r="I125" s="8">
        <f t="shared" si="36"/>
        <v>0</v>
      </c>
      <c r="J125" s="8">
        <f t="shared" si="36"/>
        <v>0</v>
      </c>
      <c r="K125" s="8">
        <f t="shared" si="36"/>
        <v>0</v>
      </c>
      <c r="L125" s="8">
        <f t="shared" si="36"/>
        <v>0</v>
      </c>
      <c r="M125" s="8">
        <f t="shared" si="36"/>
        <v>0</v>
      </c>
      <c r="N125" s="8">
        <f t="shared" si="18"/>
        <v>0</v>
      </c>
      <c r="O125" s="8">
        <v>0</v>
      </c>
    </row>
    <row r="126" spans="1:15" s="84" customFormat="1" ht="16.5" customHeight="1" hidden="1">
      <c r="A126" s="5" t="s">
        <v>19</v>
      </c>
      <c r="B126" s="6">
        <v>951</v>
      </c>
      <c r="C126" s="7" t="s">
        <v>53</v>
      </c>
      <c r="D126" s="31" t="s">
        <v>98</v>
      </c>
      <c r="E126" s="7">
        <v>414</v>
      </c>
      <c r="F126" s="7">
        <v>310</v>
      </c>
      <c r="G126" s="31" t="s">
        <v>90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18"/>
        <v>0</v>
      </c>
      <c r="O126" s="8">
        <v>0</v>
      </c>
    </row>
    <row r="127" spans="1:254" s="68" customFormat="1" ht="45" customHeight="1" hidden="1">
      <c r="A127" s="1" t="s">
        <v>83</v>
      </c>
      <c r="B127" s="2">
        <v>951</v>
      </c>
      <c r="C127" s="3" t="s">
        <v>53</v>
      </c>
      <c r="D127" s="3" t="s">
        <v>84</v>
      </c>
      <c r="E127" s="3" t="s">
        <v>1</v>
      </c>
      <c r="F127" s="3" t="s">
        <v>1</v>
      </c>
      <c r="G127" s="3" t="s">
        <v>1</v>
      </c>
      <c r="H127" s="4">
        <f aca="true" t="shared" si="37" ref="H127:J128">H128</f>
        <v>0</v>
      </c>
      <c r="I127" s="4">
        <f t="shared" si="37"/>
        <v>0</v>
      </c>
      <c r="J127" s="4">
        <f t="shared" si="37"/>
        <v>0</v>
      </c>
      <c r="K127" s="4">
        <f aca="true" t="shared" si="38" ref="K127:M128">K128</f>
        <v>0</v>
      </c>
      <c r="L127" s="4">
        <f t="shared" si="38"/>
        <v>0</v>
      </c>
      <c r="M127" s="4">
        <f t="shared" si="38"/>
        <v>0</v>
      </c>
      <c r="N127" s="8">
        <f t="shared" si="18"/>
        <v>0</v>
      </c>
      <c r="O127" s="8">
        <v>0</v>
      </c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5"/>
      <c r="ES127" s="85"/>
      <c r="ET127" s="85"/>
      <c r="EU127" s="85"/>
      <c r="EV127" s="85"/>
      <c r="EW127" s="85"/>
      <c r="EX127" s="85"/>
      <c r="EY127" s="85"/>
      <c r="EZ127" s="85"/>
      <c r="FA127" s="85"/>
      <c r="FB127" s="85"/>
      <c r="FC127" s="85"/>
      <c r="FD127" s="85"/>
      <c r="FE127" s="85"/>
      <c r="FF127" s="85"/>
      <c r="FG127" s="85"/>
      <c r="FH127" s="85"/>
      <c r="FI127" s="85"/>
      <c r="FJ127" s="85"/>
      <c r="FK127" s="85"/>
      <c r="FL127" s="85"/>
      <c r="FM127" s="85"/>
      <c r="FN127" s="85"/>
      <c r="FO127" s="85"/>
      <c r="FP127" s="85"/>
      <c r="FQ127" s="85"/>
      <c r="FR127" s="85"/>
      <c r="FS127" s="85"/>
      <c r="FT127" s="85"/>
      <c r="FU127" s="85"/>
      <c r="FV127" s="85"/>
      <c r="FW127" s="85"/>
      <c r="FX127" s="85"/>
      <c r="FY127" s="85"/>
      <c r="FZ127" s="85"/>
      <c r="GA127" s="85"/>
      <c r="GB127" s="85"/>
      <c r="GC127" s="85"/>
      <c r="GD127" s="85"/>
      <c r="GE127" s="85"/>
      <c r="GF127" s="85"/>
      <c r="GG127" s="85"/>
      <c r="GH127" s="85"/>
      <c r="GI127" s="85"/>
      <c r="GJ127" s="85"/>
      <c r="GK127" s="85"/>
      <c r="GL127" s="85"/>
      <c r="GM127" s="85"/>
      <c r="GN127" s="85"/>
      <c r="GO127" s="85"/>
      <c r="GP127" s="85"/>
      <c r="GQ127" s="85"/>
      <c r="GR127" s="85"/>
      <c r="GS127" s="85"/>
      <c r="GT127" s="85"/>
      <c r="GU127" s="85"/>
      <c r="GV127" s="85"/>
      <c r="GW127" s="85"/>
      <c r="GX127" s="85"/>
      <c r="GY127" s="85"/>
      <c r="GZ127" s="85"/>
      <c r="HA127" s="85"/>
      <c r="HB127" s="85"/>
      <c r="HC127" s="85"/>
      <c r="HD127" s="85"/>
      <c r="HE127" s="85"/>
      <c r="HF127" s="85"/>
      <c r="HG127" s="85"/>
      <c r="HH127" s="85"/>
      <c r="HI127" s="85"/>
      <c r="HJ127" s="85"/>
      <c r="HK127" s="85"/>
      <c r="HL127" s="85"/>
      <c r="HM127" s="85"/>
      <c r="HN127" s="85"/>
      <c r="HO127" s="85"/>
      <c r="HP127" s="85"/>
      <c r="HQ127" s="85"/>
      <c r="HR127" s="85"/>
      <c r="HS127" s="85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  <c r="IE127" s="85"/>
      <c r="IF127" s="85"/>
      <c r="IG127" s="85"/>
      <c r="IH127" s="85"/>
      <c r="II127" s="85"/>
      <c r="IJ127" s="85"/>
      <c r="IK127" s="85"/>
      <c r="IL127" s="85"/>
      <c r="IM127" s="85"/>
      <c r="IN127" s="85"/>
      <c r="IO127" s="85"/>
      <c r="IP127" s="85"/>
      <c r="IQ127" s="85"/>
      <c r="IR127" s="85"/>
      <c r="IS127" s="85"/>
      <c r="IT127" s="85"/>
    </row>
    <row r="128" spans="1:15" s="84" customFormat="1" ht="15.75" customHeight="1" hidden="1">
      <c r="A128" s="5" t="s">
        <v>14</v>
      </c>
      <c r="B128" s="6">
        <v>951</v>
      </c>
      <c r="C128" s="7" t="s">
        <v>53</v>
      </c>
      <c r="D128" s="7" t="s">
        <v>84</v>
      </c>
      <c r="E128" s="7" t="s">
        <v>85</v>
      </c>
      <c r="F128" s="7" t="s">
        <v>15</v>
      </c>
      <c r="G128" s="7" t="s">
        <v>1</v>
      </c>
      <c r="H128" s="8">
        <f t="shared" si="37"/>
        <v>0</v>
      </c>
      <c r="I128" s="8">
        <f t="shared" si="37"/>
        <v>0</v>
      </c>
      <c r="J128" s="8">
        <f t="shared" si="37"/>
        <v>0</v>
      </c>
      <c r="K128" s="8">
        <f t="shared" si="38"/>
        <v>0</v>
      </c>
      <c r="L128" s="8">
        <f t="shared" si="38"/>
        <v>0</v>
      </c>
      <c r="M128" s="8">
        <f t="shared" si="38"/>
        <v>0</v>
      </c>
      <c r="N128" s="8">
        <f t="shared" si="18"/>
        <v>0</v>
      </c>
      <c r="O128" s="8">
        <v>0</v>
      </c>
    </row>
    <row r="129" spans="1:15" s="84" customFormat="1" ht="20.25" customHeight="1" hidden="1">
      <c r="A129" s="5" t="s">
        <v>26</v>
      </c>
      <c r="B129" s="6">
        <v>951</v>
      </c>
      <c r="C129" s="7" t="s">
        <v>53</v>
      </c>
      <c r="D129" s="7" t="s">
        <v>84</v>
      </c>
      <c r="E129" s="7" t="s">
        <v>85</v>
      </c>
      <c r="F129" s="7" t="s">
        <v>27</v>
      </c>
      <c r="G129" s="7" t="s">
        <v>66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18"/>
        <v>0</v>
      </c>
      <c r="O129" s="8">
        <v>0</v>
      </c>
    </row>
    <row r="130" spans="1:254" s="68" customFormat="1" ht="69.75" customHeight="1" hidden="1">
      <c r="A130" s="1" t="s">
        <v>86</v>
      </c>
      <c r="B130" s="2">
        <v>951</v>
      </c>
      <c r="C130" s="3" t="s">
        <v>53</v>
      </c>
      <c r="D130" s="3" t="s">
        <v>87</v>
      </c>
      <c r="E130" s="3" t="s">
        <v>1</v>
      </c>
      <c r="F130" s="3" t="s">
        <v>1</v>
      </c>
      <c r="G130" s="3" t="s">
        <v>1</v>
      </c>
      <c r="H130" s="4">
        <f aca="true" t="shared" si="39" ref="H130:J131">H131</f>
        <v>0</v>
      </c>
      <c r="I130" s="4">
        <f t="shared" si="39"/>
        <v>0</v>
      </c>
      <c r="J130" s="4">
        <f t="shared" si="39"/>
        <v>0</v>
      </c>
      <c r="K130" s="4">
        <f aca="true" t="shared" si="40" ref="K130:M131">K131</f>
        <v>0</v>
      </c>
      <c r="L130" s="4">
        <f t="shared" si="40"/>
        <v>0</v>
      </c>
      <c r="M130" s="4">
        <f t="shared" si="40"/>
        <v>0</v>
      </c>
      <c r="N130" s="8">
        <f t="shared" si="18"/>
        <v>0</v>
      </c>
      <c r="O130" s="8">
        <v>0</v>
      </c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  <c r="FS130" s="85"/>
      <c r="FT130" s="85"/>
      <c r="FU130" s="85"/>
      <c r="FV130" s="85"/>
      <c r="FW130" s="85"/>
      <c r="FX130" s="85"/>
      <c r="FY130" s="85"/>
      <c r="FZ130" s="85"/>
      <c r="GA130" s="85"/>
      <c r="GB130" s="85"/>
      <c r="GC130" s="85"/>
      <c r="GD130" s="85"/>
      <c r="GE130" s="85"/>
      <c r="GF130" s="85"/>
      <c r="GG130" s="85"/>
      <c r="GH130" s="85"/>
      <c r="GI130" s="85"/>
      <c r="GJ130" s="85"/>
      <c r="GK130" s="85"/>
      <c r="GL130" s="85"/>
      <c r="GM130" s="85"/>
      <c r="GN130" s="85"/>
      <c r="GO130" s="85"/>
      <c r="GP130" s="85"/>
      <c r="GQ130" s="85"/>
      <c r="GR130" s="85"/>
      <c r="GS130" s="85"/>
      <c r="GT130" s="85"/>
      <c r="GU130" s="85"/>
      <c r="GV130" s="85"/>
      <c r="GW130" s="85"/>
      <c r="GX130" s="85"/>
      <c r="GY130" s="85"/>
      <c r="GZ130" s="85"/>
      <c r="HA130" s="85"/>
      <c r="HB130" s="85"/>
      <c r="HC130" s="85"/>
      <c r="HD130" s="85"/>
      <c r="HE130" s="85"/>
      <c r="HF130" s="85"/>
      <c r="HG130" s="85"/>
      <c r="HH130" s="85"/>
      <c r="HI130" s="85"/>
      <c r="HJ130" s="85"/>
      <c r="HK130" s="85"/>
      <c r="HL130" s="85"/>
      <c r="HM130" s="85"/>
      <c r="HN130" s="85"/>
      <c r="HO130" s="85"/>
      <c r="HP130" s="85"/>
      <c r="HQ130" s="85"/>
      <c r="HR130" s="85"/>
      <c r="HS130" s="85"/>
      <c r="HT130" s="85"/>
      <c r="HU130" s="85"/>
      <c r="HV130" s="85"/>
      <c r="HW130" s="85"/>
      <c r="HX130" s="85"/>
      <c r="HY130" s="85"/>
      <c r="HZ130" s="85"/>
      <c r="IA130" s="85"/>
      <c r="IB130" s="85"/>
      <c r="IC130" s="85"/>
      <c r="ID130" s="85"/>
      <c r="IE130" s="85"/>
      <c r="IF130" s="85"/>
      <c r="IG130" s="85"/>
      <c r="IH130" s="85"/>
      <c r="II130" s="85"/>
      <c r="IJ130" s="85"/>
      <c r="IK130" s="85"/>
      <c r="IL130" s="85"/>
      <c r="IM130" s="85"/>
      <c r="IN130" s="85"/>
      <c r="IO130" s="85"/>
      <c r="IP130" s="85"/>
      <c r="IQ130" s="85"/>
      <c r="IR130" s="85"/>
      <c r="IS130" s="85"/>
      <c r="IT130" s="85"/>
    </row>
    <row r="131" spans="1:15" s="84" customFormat="1" ht="15.75" customHeight="1" hidden="1">
      <c r="A131" s="5" t="s">
        <v>14</v>
      </c>
      <c r="B131" s="6">
        <v>951</v>
      </c>
      <c r="C131" s="7" t="s">
        <v>53</v>
      </c>
      <c r="D131" s="7" t="s">
        <v>87</v>
      </c>
      <c r="E131" s="7">
        <v>414</v>
      </c>
      <c r="F131" s="7" t="s">
        <v>15</v>
      </c>
      <c r="G131" s="7" t="s">
        <v>1</v>
      </c>
      <c r="H131" s="8">
        <f t="shared" si="39"/>
        <v>0</v>
      </c>
      <c r="I131" s="8">
        <f t="shared" si="39"/>
        <v>0</v>
      </c>
      <c r="J131" s="8">
        <f t="shared" si="39"/>
        <v>0</v>
      </c>
      <c r="K131" s="8">
        <f t="shared" si="40"/>
        <v>0</v>
      </c>
      <c r="L131" s="8">
        <f t="shared" si="40"/>
        <v>0</v>
      </c>
      <c r="M131" s="8">
        <f t="shared" si="40"/>
        <v>0</v>
      </c>
      <c r="N131" s="8">
        <f t="shared" si="18"/>
        <v>0</v>
      </c>
      <c r="O131" s="8">
        <v>0</v>
      </c>
    </row>
    <row r="132" spans="1:15" s="84" customFormat="1" ht="17.25" customHeight="1" hidden="1">
      <c r="A132" s="5" t="s">
        <v>17</v>
      </c>
      <c r="B132" s="6">
        <v>951</v>
      </c>
      <c r="C132" s="7" t="s">
        <v>53</v>
      </c>
      <c r="D132" s="7" t="s">
        <v>87</v>
      </c>
      <c r="E132" s="7">
        <v>414</v>
      </c>
      <c r="F132" s="7" t="s">
        <v>18</v>
      </c>
      <c r="G132" s="7" t="s">
        <v>66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18"/>
        <v>0</v>
      </c>
      <c r="O132" s="8">
        <v>0</v>
      </c>
    </row>
    <row r="133" spans="1:254" s="68" customFormat="1" ht="34.5" customHeight="1" hidden="1">
      <c r="A133" s="1" t="s">
        <v>388</v>
      </c>
      <c r="B133" s="2">
        <v>951</v>
      </c>
      <c r="C133" s="2" t="s">
        <v>53</v>
      </c>
      <c r="D133" s="2">
        <v>9990028970</v>
      </c>
      <c r="E133" s="3" t="s">
        <v>1</v>
      </c>
      <c r="F133" s="3" t="s">
        <v>1</v>
      </c>
      <c r="G133" s="3" t="s">
        <v>1</v>
      </c>
      <c r="H133" s="4">
        <f aca="true" t="shared" si="41" ref="H133:M133">H134</f>
        <v>0</v>
      </c>
      <c r="I133" s="4">
        <f t="shared" si="41"/>
        <v>0</v>
      </c>
      <c r="J133" s="4">
        <f t="shared" si="41"/>
        <v>0</v>
      </c>
      <c r="K133" s="4">
        <f t="shared" si="41"/>
        <v>0</v>
      </c>
      <c r="L133" s="4">
        <f t="shared" si="41"/>
        <v>0</v>
      </c>
      <c r="M133" s="4">
        <f t="shared" si="41"/>
        <v>0</v>
      </c>
      <c r="N133" s="8">
        <f t="shared" si="18"/>
        <v>0</v>
      </c>
      <c r="O133" s="8">
        <v>0</v>
      </c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5"/>
      <c r="EJ133" s="85"/>
      <c r="EK133" s="85"/>
      <c r="EL133" s="85"/>
      <c r="EM133" s="85"/>
      <c r="EN133" s="85"/>
      <c r="EO133" s="85"/>
      <c r="EP133" s="85"/>
      <c r="EQ133" s="85"/>
      <c r="ER133" s="85"/>
      <c r="ES133" s="85"/>
      <c r="ET133" s="85"/>
      <c r="EU133" s="85"/>
      <c r="EV133" s="85"/>
      <c r="EW133" s="85"/>
      <c r="EX133" s="85"/>
      <c r="EY133" s="85"/>
      <c r="EZ133" s="85"/>
      <c r="FA133" s="85"/>
      <c r="FB133" s="85"/>
      <c r="FC133" s="85"/>
      <c r="FD133" s="85"/>
      <c r="FE133" s="85"/>
      <c r="FF133" s="85"/>
      <c r="FG133" s="85"/>
      <c r="FH133" s="85"/>
      <c r="FI133" s="85"/>
      <c r="FJ133" s="85"/>
      <c r="FK133" s="85"/>
      <c r="FL133" s="85"/>
      <c r="FM133" s="85"/>
      <c r="FN133" s="85"/>
      <c r="FO133" s="85"/>
      <c r="FP133" s="85"/>
      <c r="FQ133" s="85"/>
      <c r="FR133" s="85"/>
      <c r="FS133" s="85"/>
      <c r="FT133" s="85"/>
      <c r="FU133" s="85"/>
      <c r="FV133" s="85"/>
      <c r="FW133" s="85"/>
      <c r="FX133" s="85"/>
      <c r="FY133" s="85"/>
      <c r="FZ133" s="85"/>
      <c r="GA133" s="85"/>
      <c r="GB133" s="85"/>
      <c r="GC133" s="85"/>
      <c r="GD133" s="85"/>
      <c r="GE133" s="85"/>
      <c r="GF133" s="85"/>
      <c r="GG133" s="85"/>
      <c r="GH133" s="85"/>
      <c r="GI133" s="85"/>
      <c r="GJ133" s="85"/>
      <c r="GK133" s="85"/>
      <c r="GL133" s="85"/>
      <c r="GM133" s="85"/>
      <c r="GN133" s="85"/>
      <c r="GO133" s="85"/>
      <c r="GP133" s="85"/>
      <c r="GQ133" s="85"/>
      <c r="GR133" s="85"/>
      <c r="GS133" s="85"/>
      <c r="GT133" s="85"/>
      <c r="GU133" s="85"/>
      <c r="GV133" s="85"/>
      <c r="GW133" s="85"/>
      <c r="GX133" s="85"/>
      <c r="GY133" s="85"/>
      <c r="GZ133" s="85"/>
      <c r="HA133" s="85"/>
      <c r="HB133" s="85"/>
      <c r="HC133" s="85"/>
      <c r="HD133" s="85"/>
      <c r="HE133" s="85"/>
      <c r="HF133" s="85"/>
      <c r="HG133" s="85"/>
      <c r="HH133" s="85"/>
      <c r="HI133" s="85"/>
      <c r="HJ133" s="85"/>
      <c r="HK133" s="85"/>
      <c r="HL133" s="85"/>
      <c r="HM133" s="85"/>
      <c r="HN133" s="85"/>
      <c r="HO133" s="85"/>
      <c r="HP133" s="85"/>
      <c r="HQ133" s="85"/>
      <c r="HR133" s="85"/>
      <c r="HS133" s="85"/>
      <c r="HT133" s="85"/>
      <c r="HU133" s="85"/>
      <c r="HV133" s="85"/>
      <c r="HW133" s="85"/>
      <c r="HX133" s="85"/>
      <c r="HY133" s="85"/>
      <c r="HZ133" s="85"/>
      <c r="IA133" s="85"/>
      <c r="IB133" s="85"/>
      <c r="IC133" s="85"/>
      <c r="ID133" s="85"/>
      <c r="IE133" s="85"/>
      <c r="IF133" s="85"/>
      <c r="IG133" s="85"/>
      <c r="IH133" s="85"/>
      <c r="II133" s="85"/>
      <c r="IJ133" s="85"/>
      <c r="IK133" s="85"/>
      <c r="IL133" s="85"/>
      <c r="IM133" s="85"/>
      <c r="IN133" s="85"/>
      <c r="IO133" s="85"/>
      <c r="IP133" s="85"/>
      <c r="IQ133" s="85"/>
      <c r="IR133" s="85"/>
      <c r="IS133" s="85"/>
      <c r="IT133" s="85"/>
    </row>
    <row r="134" spans="1:15" s="84" customFormat="1" ht="17.25" customHeight="1" hidden="1">
      <c r="A134" s="5" t="s">
        <v>31</v>
      </c>
      <c r="B134" s="6">
        <v>951</v>
      </c>
      <c r="C134" s="6" t="s">
        <v>53</v>
      </c>
      <c r="D134" s="6">
        <v>9990028970</v>
      </c>
      <c r="E134" s="7">
        <v>540</v>
      </c>
      <c r="F134" s="7">
        <v>250</v>
      </c>
      <c r="G134" s="7" t="s">
        <v>1</v>
      </c>
      <c r="H134" s="8">
        <f>H135</f>
        <v>0</v>
      </c>
      <c r="I134" s="8">
        <f>I135</f>
        <v>0</v>
      </c>
      <c r="J134" s="8">
        <f>J135</f>
        <v>0</v>
      </c>
      <c r="K134" s="8">
        <f>K135+K136</f>
        <v>0</v>
      </c>
      <c r="L134" s="8">
        <f>L135+L136</f>
        <v>0</v>
      </c>
      <c r="M134" s="8">
        <f>M135</f>
        <v>0</v>
      </c>
      <c r="N134" s="8">
        <f t="shared" si="18"/>
        <v>0</v>
      </c>
      <c r="O134" s="8">
        <v>0</v>
      </c>
    </row>
    <row r="135" spans="1:15" s="84" customFormat="1" ht="34.5" customHeight="1" hidden="1">
      <c r="A135" s="5" t="s">
        <v>34</v>
      </c>
      <c r="B135" s="6">
        <v>951</v>
      </c>
      <c r="C135" s="6" t="s">
        <v>53</v>
      </c>
      <c r="D135" s="6">
        <v>9990028970</v>
      </c>
      <c r="E135" s="7">
        <v>540</v>
      </c>
      <c r="F135" s="7">
        <v>251</v>
      </c>
      <c r="G135" s="31" t="s">
        <v>389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 t="shared" si="18"/>
        <v>0</v>
      </c>
      <c r="O135" s="8">
        <v>0</v>
      </c>
    </row>
    <row r="136" spans="1:254" s="68" customFormat="1" ht="44.25" customHeight="1">
      <c r="A136" s="1" t="s">
        <v>461</v>
      </c>
      <c r="B136" s="2">
        <v>951</v>
      </c>
      <c r="C136" s="2" t="s">
        <v>363</v>
      </c>
      <c r="D136" s="3" t="s">
        <v>122</v>
      </c>
      <c r="E136" s="3" t="s">
        <v>1</v>
      </c>
      <c r="F136" s="3" t="s">
        <v>1</v>
      </c>
      <c r="G136" s="3" t="s">
        <v>1</v>
      </c>
      <c r="H136" s="4">
        <f aca="true" t="shared" si="42" ref="H136:M136">H137</f>
        <v>60000</v>
      </c>
      <c r="I136" s="4">
        <f t="shared" si="42"/>
        <v>0</v>
      </c>
      <c r="J136" s="4">
        <f t="shared" si="42"/>
        <v>0</v>
      </c>
      <c r="K136" s="4">
        <f t="shared" si="42"/>
        <v>0</v>
      </c>
      <c r="L136" s="4">
        <f t="shared" si="42"/>
        <v>0</v>
      </c>
      <c r="M136" s="4">
        <f t="shared" si="42"/>
        <v>0</v>
      </c>
      <c r="N136" s="8">
        <f t="shared" si="18"/>
        <v>60000</v>
      </c>
      <c r="O136" s="8">
        <v>0</v>
      </c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  <c r="DT136" s="85"/>
      <c r="DU136" s="85"/>
      <c r="DV136" s="85"/>
      <c r="DW136" s="85"/>
      <c r="DX136" s="85"/>
      <c r="DY136" s="85"/>
      <c r="DZ136" s="85"/>
      <c r="EA136" s="85"/>
      <c r="EB136" s="85"/>
      <c r="EC136" s="85"/>
      <c r="ED136" s="85"/>
      <c r="EE136" s="85"/>
      <c r="EF136" s="85"/>
      <c r="EG136" s="85"/>
      <c r="EH136" s="85"/>
      <c r="EI136" s="85"/>
      <c r="EJ136" s="85"/>
      <c r="EK136" s="85"/>
      <c r="EL136" s="85"/>
      <c r="EM136" s="85"/>
      <c r="EN136" s="85"/>
      <c r="EO136" s="85"/>
      <c r="EP136" s="85"/>
      <c r="EQ136" s="85"/>
      <c r="ER136" s="85"/>
      <c r="ES136" s="85"/>
      <c r="ET136" s="85"/>
      <c r="EU136" s="85"/>
      <c r="EV136" s="85"/>
      <c r="EW136" s="85"/>
      <c r="EX136" s="85"/>
      <c r="EY136" s="85"/>
      <c r="EZ136" s="85"/>
      <c r="FA136" s="85"/>
      <c r="FB136" s="85"/>
      <c r="FC136" s="85"/>
      <c r="FD136" s="85"/>
      <c r="FE136" s="85"/>
      <c r="FF136" s="85"/>
      <c r="FG136" s="85"/>
      <c r="FH136" s="85"/>
      <c r="FI136" s="85"/>
      <c r="FJ136" s="85"/>
      <c r="FK136" s="85"/>
      <c r="FL136" s="85"/>
      <c r="FM136" s="85"/>
      <c r="FN136" s="85"/>
      <c r="FO136" s="85"/>
      <c r="FP136" s="85"/>
      <c r="FQ136" s="85"/>
      <c r="FR136" s="85"/>
      <c r="FS136" s="85"/>
      <c r="FT136" s="85"/>
      <c r="FU136" s="85"/>
      <c r="FV136" s="85"/>
      <c r="FW136" s="85"/>
      <c r="FX136" s="85"/>
      <c r="FY136" s="85"/>
      <c r="FZ136" s="85"/>
      <c r="GA136" s="85"/>
      <c r="GB136" s="85"/>
      <c r="GC136" s="85"/>
      <c r="GD136" s="85"/>
      <c r="GE136" s="85"/>
      <c r="GF136" s="85"/>
      <c r="GG136" s="85"/>
      <c r="GH136" s="85"/>
      <c r="GI136" s="85"/>
      <c r="GJ136" s="85"/>
      <c r="GK136" s="85"/>
      <c r="GL136" s="85"/>
      <c r="GM136" s="85"/>
      <c r="GN136" s="85"/>
      <c r="GO136" s="85"/>
      <c r="GP136" s="85"/>
      <c r="GQ136" s="85"/>
      <c r="GR136" s="85"/>
      <c r="GS136" s="85"/>
      <c r="GT136" s="85"/>
      <c r="GU136" s="85"/>
      <c r="GV136" s="85"/>
      <c r="GW136" s="85"/>
      <c r="GX136" s="85"/>
      <c r="GY136" s="85"/>
      <c r="GZ136" s="85"/>
      <c r="HA136" s="85"/>
      <c r="HB136" s="85"/>
      <c r="HC136" s="85"/>
      <c r="HD136" s="85"/>
      <c r="HE136" s="85"/>
      <c r="HF136" s="85"/>
      <c r="HG136" s="85"/>
      <c r="HH136" s="85"/>
      <c r="HI136" s="85"/>
      <c r="HJ136" s="85"/>
      <c r="HK136" s="85"/>
      <c r="HL136" s="85"/>
      <c r="HM136" s="85"/>
      <c r="HN136" s="85"/>
      <c r="HO136" s="85"/>
      <c r="HP136" s="85"/>
      <c r="HQ136" s="85"/>
      <c r="HR136" s="85"/>
      <c r="HS136" s="85"/>
      <c r="HT136" s="85"/>
      <c r="HU136" s="85"/>
      <c r="HV136" s="85"/>
      <c r="HW136" s="85"/>
      <c r="HX136" s="85"/>
      <c r="HY136" s="85"/>
      <c r="HZ136" s="85"/>
      <c r="IA136" s="85"/>
      <c r="IB136" s="85"/>
      <c r="IC136" s="85"/>
      <c r="ID136" s="85"/>
      <c r="IE136" s="85"/>
      <c r="IF136" s="85"/>
      <c r="IG136" s="85"/>
      <c r="IH136" s="85"/>
      <c r="II136" s="85"/>
      <c r="IJ136" s="85"/>
      <c r="IK136" s="85"/>
      <c r="IL136" s="85"/>
      <c r="IM136" s="85"/>
      <c r="IN136" s="85"/>
      <c r="IO136" s="85"/>
      <c r="IP136" s="85"/>
      <c r="IQ136" s="85"/>
      <c r="IR136" s="85"/>
      <c r="IS136" s="85"/>
      <c r="IT136" s="85"/>
    </row>
    <row r="137" spans="1:15" s="84" customFormat="1" ht="16.5" customHeight="1">
      <c r="A137" s="5" t="s">
        <v>14</v>
      </c>
      <c r="B137" s="6">
        <v>951</v>
      </c>
      <c r="C137" s="6" t="s">
        <v>363</v>
      </c>
      <c r="D137" s="6">
        <v>9990028990</v>
      </c>
      <c r="E137" s="7">
        <v>245</v>
      </c>
      <c r="F137" s="7" t="s">
        <v>15</v>
      </c>
      <c r="G137" s="7" t="s">
        <v>1</v>
      </c>
      <c r="H137" s="8">
        <f>H138+H139</f>
        <v>60000</v>
      </c>
      <c r="I137" s="8">
        <f>I138+I139</f>
        <v>0</v>
      </c>
      <c r="J137" s="8">
        <f>J138+J139</f>
        <v>0</v>
      </c>
      <c r="K137" s="8">
        <f>K138</f>
        <v>0</v>
      </c>
      <c r="L137" s="8">
        <f>L138</f>
        <v>0</v>
      </c>
      <c r="M137" s="8">
        <f>M138+M139</f>
        <v>0</v>
      </c>
      <c r="N137" s="8">
        <f t="shared" si="18"/>
        <v>60000</v>
      </c>
      <c r="O137" s="8">
        <v>0</v>
      </c>
    </row>
    <row r="138" spans="1:15" s="84" customFormat="1" ht="15.75" customHeight="1">
      <c r="A138" s="5" t="s">
        <v>17</v>
      </c>
      <c r="B138" s="6">
        <v>951</v>
      </c>
      <c r="C138" s="6" t="s">
        <v>363</v>
      </c>
      <c r="D138" s="6">
        <v>9990028990</v>
      </c>
      <c r="E138" s="7">
        <v>245</v>
      </c>
      <c r="F138" s="7" t="s">
        <v>18</v>
      </c>
      <c r="G138" s="31" t="s">
        <v>425</v>
      </c>
      <c r="H138" s="8">
        <v>20000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f t="shared" si="18"/>
        <v>20000</v>
      </c>
      <c r="O138" s="8">
        <v>0</v>
      </c>
    </row>
    <row r="139" spans="1:15" s="84" customFormat="1" ht="15.75" customHeight="1">
      <c r="A139" s="5" t="s">
        <v>17</v>
      </c>
      <c r="B139" s="6">
        <v>951</v>
      </c>
      <c r="C139" s="6" t="s">
        <v>363</v>
      </c>
      <c r="D139" s="6">
        <v>9990028990</v>
      </c>
      <c r="E139" s="7">
        <v>245</v>
      </c>
      <c r="F139" s="7" t="s">
        <v>18</v>
      </c>
      <c r="G139" s="31" t="s">
        <v>468</v>
      </c>
      <c r="H139" s="8">
        <v>40000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40000</v>
      </c>
      <c r="O139" s="8">
        <v>0</v>
      </c>
    </row>
    <row r="140" spans="1:254" s="68" customFormat="1" ht="63" customHeight="1">
      <c r="A140" s="1" t="s">
        <v>470</v>
      </c>
      <c r="B140" s="32">
        <v>951</v>
      </c>
      <c r="C140" s="32" t="s">
        <v>91</v>
      </c>
      <c r="D140" s="32" t="s">
        <v>469</v>
      </c>
      <c r="E140" s="30"/>
      <c r="F140" s="30"/>
      <c r="G140" s="30"/>
      <c r="H140" s="4">
        <f aca="true" t="shared" si="43" ref="H140:J141">H141</f>
        <v>172000</v>
      </c>
      <c r="I140" s="4">
        <f t="shared" si="43"/>
        <v>0</v>
      </c>
      <c r="J140" s="4">
        <f t="shared" si="43"/>
        <v>0</v>
      </c>
      <c r="K140" s="4">
        <f aca="true" t="shared" si="44" ref="K140:M141">K141</f>
        <v>0</v>
      </c>
      <c r="L140" s="4">
        <f t="shared" si="44"/>
        <v>0</v>
      </c>
      <c r="M140" s="4">
        <f t="shared" si="44"/>
        <v>0</v>
      </c>
      <c r="N140" s="8">
        <f t="shared" si="18"/>
        <v>172000</v>
      </c>
      <c r="O140" s="8">
        <v>0</v>
      </c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  <c r="EF140" s="85"/>
      <c r="EG140" s="85"/>
      <c r="EH140" s="85"/>
      <c r="EI140" s="85"/>
      <c r="EJ140" s="85"/>
      <c r="EK140" s="85"/>
      <c r="EL140" s="85"/>
      <c r="EM140" s="85"/>
      <c r="EN140" s="85"/>
      <c r="EO140" s="85"/>
      <c r="EP140" s="85"/>
      <c r="EQ140" s="85"/>
      <c r="ER140" s="85"/>
      <c r="ES140" s="85"/>
      <c r="ET140" s="85"/>
      <c r="EU140" s="85"/>
      <c r="EV140" s="85"/>
      <c r="EW140" s="85"/>
      <c r="EX140" s="85"/>
      <c r="EY140" s="85"/>
      <c r="EZ140" s="85"/>
      <c r="FA140" s="85"/>
      <c r="FB140" s="85"/>
      <c r="FC140" s="85"/>
      <c r="FD140" s="85"/>
      <c r="FE140" s="85"/>
      <c r="FF140" s="85"/>
      <c r="FG140" s="85"/>
      <c r="FH140" s="85"/>
      <c r="FI140" s="85"/>
      <c r="FJ140" s="85"/>
      <c r="FK140" s="85"/>
      <c r="FL140" s="85"/>
      <c r="FM140" s="85"/>
      <c r="FN140" s="85"/>
      <c r="FO140" s="85"/>
      <c r="FP140" s="85"/>
      <c r="FQ140" s="85"/>
      <c r="FR140" s="85"/>
      <c r="FS140" s="85"/>
      <c r="FT140" s="85"/>
      <c r="FU140" s="85"/>
      <c r="FV140" s="85"/>
      <c r="FW140" s="85"/>
      <c r="FX140" s="85"/>
      <c r="FY140" s="85"/>
      <c r="FZ140" s="85"/>
      <c r="GA140" s="85"/>
      <c r="GB140" s="85"/>
      <c r="GC140" s="85"/>
      <c r="GD140" s="85"/>
      <c r="GE140" s="85"/>
      <c r="GF140" s="85"/>
      <c r="GG140" s="85"/>
      <c r="GH140" s="85"/>
      <c r="GI140" s="85"/>
      <c r="GJ140" s="85"/>
      <c r="GK140" s="85"/>
      <c r="GL140" s="85"/>
      <c r="GM140" s="85"/>
      <c r="GN140" s="85"/>
      <c r="GO140" s="85"/>
      <c r="GP140" s="85"/>
      <c r="GQ140" s="85"/>
      <c r="GR140" s="85"/>
      <c r="GS140" s="85"/>
      <c r="GT140" s="85"/>
      <c r="GU140" s="85"/>
      <c r="GV140" s="85"/>
      <c r="GW140" s="85"/>
      <c r="GX140" s="85"/>
      <c r="GY140" s="85"/>
      <c r="GZ140" s="85"/>
      <c r="HA140" s="85"/>
      <c r="HB140" s="85"/>
      <c r="HC140" s="85"/>
      <c r="HD140" s="85"/>
      <c r="HE140" s="85"/>
      <c r="HF140" s="85"/>
      <c r="HG140" s="85"/>
      <c r="HH140" s="85"/>
      <c r="HI140" s="85"/>
      <c r="HJ140" s="85"/>
      <c r="HK140" s="85"/>
      <c r="HL140" s="85"/>
      <c r="HM140" s="85"/>
      <c r="HN140" s="85"/>
      <c r="HO140" s="85"/>
      <c r="HP140" s="85"/>
      <c r="HQ140" s="85"/>
      <c r="HR140" s="85"/>
      <c r="HS140" s="85"/>
      <c r="HT140" s="85"/>
      <c r="HU140" s="85"/>
      <c r="HV140" s="85"/>
      <c r="HW140" s="85"/>
      <c r="HX140" s="85"/>
      <c r="HY140" s="85"/>
      <c r="HZ140" s="85"/>
      <c r="IA140" s="85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  <c r="IN140" s="85"/>
      <c r="IO140" s="85"/>
      <c r="IP140" s="85"/>
      <c r="IQ140" s="85"/>
      <c r="IR140" s="85"/>
      <c r="IS140" s="85"/>
      <c r="IT140" s="85"/>
    </row>
    <row r="141" spans="1:15" s="84" customFormat="1" ht="19.5" customHeight="1">
      <c r="A141" s="5" t="s">
        <v>108</v>
      </c>
      <c r="B141" s="33" t="s">
        <v>92</v>
      </c>
      <c r="C141" s="33" t="s">
        <v>91</v>
      </c>
      <c r="D141" s="33" t="s">
        <v>469</v>
      </c>
      <c r="E141" s="31" t="s">
        <v>471</v>
      </c>
      <c r="F141" s="31"/>
      <c r="G141" s="31"/>
      <c r="H141" s="8">
        <f t="shared" si="43"/>
        <v>172000</v>
      </c>
      <c r="I141" s="8">
        <f t="shared" si="43"/>
        <v>0</v>
      </c>
      <c r="J141" s="8">
        <f t="shared" si="43"/>
        <v>0</v>
      </c>
      <c r="K141" s="8">
        <f t="shared" si="44"/>
        <v>0</v>
      </c>
      <c r="L141" s="8">
        <f t="shared" si="44"/>
        <v>0</v>
      </c>
      <c r="M141" s="8">
        <f t="shared" si="44"/>
        <v>0</v>
      </c>
      <c r="N141" s="8">
        <f t="shared" si="18"/>
        <v>172000</v>
      </c>
      <c r="O141" s="8">
        <v>0</v>
      </c>
    </row>
    <row r="142" spans="1:15" s="84" customFormat="1" ht="19.5" customHeight="1">
      <c r="A142" s="5" t="s">
        <v>108</v>
      </c>
      <c r="B142" s="33" t="s">
        <v>92</v>
      </c>
      <c r="C142" s="33" t="s">
        <v>91</v>
      </c>
      <c r="D142" s="33" t="s">
        <v>469</v>
      </c>
      <c r="E142" s="31" t="s">
        <v>471</v>
      </c>
      <c r="F142" s="31" t="s">
        <v>472</v>
      </c>
      <c r="G142" s="31" t="s">
        <v>468</v>
      </c>
      <c r="H142" s="8">
        <v>172000</v>
      </c>
      <c r="I142" s="8">
        <v>0</v>
      </c>
      <c r="J142" s="8">
        <v>0</v>
      </c>
      <c r="K142" s="8"/>
      <c r="L142" s="8"/>
      <c r="M142" s="8">
        <v>0</v>
      </c>
      <c r="N142" s="8">
        <f t="shared" si="18"/>
        <v>172000</v>
      </c>
      <c r="O142" s="8">
        <v>0</v>
      </c>
    </row>
    <row r="143" spans="1:254" s="68" customFormat="1" ht="89.25" customHeight="1" hidden="1">
      <c r="A143" s="1" t="s">
        <v>54</v>
      </c>
      <c r="B143" s="2">
        <v>951</v>
      </c>
      <c r="C143" s="2" t="s">
        <v>56</v>
      </c>
      <c r="D143" s="2" t="s">
        <v>55</v>
      </c>
      <c r="E143" s="3" t="s">
        <v>1</v>
      </c>
      <c r="F143" s="3" t="s">
        <v>1</v>
      </c>
      <c r="G143" s="3" t="s">
        <v>1</v>
      </c>
      <c r="H143" s="4">
        <f>H144</f>
        <v>0</v>
      </c>
      <c r="I143" s="4">
        <f aca="true" t="shared" si="45" ref="I143:M144">I144</f>
        <v>0</v>
      </c>
      <c r="J143" s="4">
        <f t="shared" si="45"/>
        <v>0</v>
      </c>
      <c r="K143" s="4">
        <f t="shared" si="45"/>
        <v>0</v>
      </c>
      <c r="L143" s="4">
        <f t="shared" si="45"/>
        <v>0</v>
      </c>
      <c r="M143" s="4">
        <f t="shared" si="45"/>
        <v>0</v>
      </c>
      <c r="N143" s="8">
        <f aca="true" t="shared" si="46" ref="N143:N213">H143-J143</f>
        <v>0</v>
      </c>
      <c r="O143" s="8">
        <v>0</v>
      </c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  <c r="DK143" s="85"/>
      <c r="DL143" s="85"/>
      <c r="DM143" s="85"/>
      <c r="DN143" s="85"/>
      <c r="DO143" s="85"/>
      <c r="DP143" s="85"/>
      <c r="DQ143" s="85"/>
      <c r="DR143" s="85"/>
      <c r="DS143" s="85"/>
      <c r="DT143" s="85"/>
      <c r="DU143" s="85"/>
      <c r="DV143" s="85"/>
      <c r="DW143" s="85"/>
      <c r="DX143" s="85"/>
      <c r="DY143" s="85"/>
      <c r="DZ143" s="85"/>
      <c r="EA143" s="85"/>
      <c r="EB143" s="85"/>
      <c r="EC143" s="85"/>
      <c r="ED143" s="85"/>
      <c r="EE143" s="85"/>
      <c r="EF143" s="85"/>
      <c r="EG143" s="85"/>
      <c r="EH143" s="85"/>
      <c r="EI143" s="85"/>
      <c r="EJ143" s="85"/>
      <c r="EK143" s="85"/>
      <c r="EL143" s="85"/>
      <c r="EM143" s="85"/>
      <c r="EN143" s="85"/>
      <c r="EO143" s="85"/>
      <c r="EP143" s="85"/>
      <c r="EQ143" s="85"/>
      <c r="ER143" s="85"/>
      <c r="ES143" s="85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5"/>
      <c r="FK143" s="85"/>
      <c r="FL143" s="85"/>
      <c r="FM143" s="85"/>
      <c r="FN143" s="85"/>
      <c r="FO143" s="85"/>
      <c r="FP143" s="85"/>
      <c r="FQ143" s="85"/>
      <c r="FR143" s="85"/>
      <c r="FS143" s="85"/>
      <c r="FT143" s="85"/>
      <c r="FU143" s="85"/>
      <c r="FV143" s="85"/>
      <c r="FW143" s="85"/>
      <c r="FX143" s="85"/>
      <c r="FY143" s="85"/>
      <c r="FZ143" s="85"/>
      <c r="GA143" s="85"/>
      <c r="GB143" s="85"/>
      <c r="GC143" s="85"/>
      <c r="GD143" s="85"/>
      <c r="GE143" s="85"/>
      <c r="GF143" s="85"/>
      <c r="GG143" s="85"/>
      <c r="GH143" s="85"/>
      <c r="GI143" s="85"/>
      <c r="GJ143" s="85"/>
      <c r="GK143" s="85"/>
      <c r="GL143" s="85"/>
      <c r="GM143" s="85"/>
      <c r="GN143" s="85"/>
      <c r="GO143" s="85"/>
      <c r="GP143" s="85"/>
      <c r="GQ143" s="85"/>
      <c r="GR143" s="85"/>
      <c r="GS143" s="85"/>
      <c r="GT143" s="85"/>
      <c r="GU143" s="85"/>
      <c r="GV143" s="85"/>
      <c r="GW143" s="85"/>
      <c r="GX143" s="85"/>
      <c r="GY143" s="85"/>
      <c r="GZ143" s="85"/>
      <c r="HA143" s="85"/>
      <c r="HB143" s="85"/>
      <c r="HC143" s="85"/>
      <c r="HD143" s="85"/>
      <c r="HE143" s="85"/>
      <c r="HF143" s="85"/>
      <c r="HG143" s="85"/>
      <c r="HH143" s="85"/>
      <c r="HI143" s="85"/>
      <c r="HJ143" s="85"/>
      <c r="HK143" s="85"/>
      <c r="HL143" s="85"/>
      <c r="HM143" s="85"/>
      <c r="HN143" s="85"/>
      <c r="HO143" s="85"/>
      <c r="HP143" s="85"/>
      <c r="HQ143" s="85"/>
      <c r="HR143" s="85"/>
      <c r="HS143" s="85"/>
      <c r="HT143" s="85"/>
      <c r="HU143" s="85"/>
      <c r="HV143" s="85"/>
      <c r="HW143" s="85"/>
      <c r="HX143" s="85"/>
      <c r="HY143" s="85"/>
      <c r="HZ143" s="85"/>
      <c r="IA143" s="85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  <c r="IN143" s="85"/>
      <c r="IO143" s="85"/>
      <c r="IP143" s="85"/>
      <c r="IQ143" s="85"/>
      <c r="IR143" s="85"/>
      <c r="IS143" s="85"/>
      <c r="IT143" s="85"/>
    </row>
    <row r="144" spans="1:15" s="84" customFormat="1" ht="22.5" customHeight="1" hidden="1">
      <c r="A144" s="5" t="s">
        <v>57</v>
      </c>
      <c r="B144" s="6">
        <v>951</v>
      </c>
      <c r="C144" s="6" t="s">
        <v>56</v>
      </c>
      <c r="D144" s="6" t="s">
        <v>55</v>
      </c>
      <c r="E144" s="7" t="s">
        <v>59</v>
      </c>
      <c r="F144" s="7" t="s">
        <v>58</v>
      </c>
      <c r="G144" s="7" t="s">
        <v>1</v>
      </c>
      <c r="H144" s="8">
        <f>H145</f>
        <v>0</v>
      </c>
      <c r="I144" s="8">
        <f t="shared" si="45"/>
        <v>0</v>
      </c>
      <c r="J144" s="8">
        <f t="shared" si="45"/>
        <v>0</v>
      </c>
      <c r="K144" s="8">
        <f t="shared" si="45"/>
        <v>0</v>
      </c>
      <c r="L144" s="8">
        <f t="shared" si="45"/>
        <v>0</v>
      </c>
      <c r="M144" s="8">
        <f t="shared" si="45"/>
        <v>0</v>
      </c>
      <c r="N144" s="8">
        <f t="shared" si="46"/>
        <v>0</v>
      </c>
      <c r="O144" s="8">
        <v>0</v>
      </c>
    </row>
    <row r="145" spans="1:15" s="84" customFormat="1" ht="33.75" customHeight="1" hidden="1">
      <c r="A145" s="5" t="s">
        <v>60</v>
      </c>
      <c r="B145" s="6">
        <v>951</v>
      </c>
      <c r="C145" s="6" t="s">
        <v>56</v>
      </c>
      <c r="D145" s="6" t="s">
        <v>55</v>
      </c>
      <c r="E145" s="7" t="s">
        <v>59</v>
      </c>
      <c r="F145" s="7" t="s">
        <v>89</v>
      </c>
      <c r="G145" s="7" t="s">
        <v>62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46"/>
        <v>0</v>
      </c>
      <c r="O145" s="8">
        <v>0</v>
      </c>
    </row>
    <row r="146" spans="1:254" s="68" customFormat="1" ht="60.75" customHeight="1" hidden="1">
      <c r="A146" s="1" t="s">
        <v>63</v>
      </c>
      <c r="B146" s="2">
        <v>951</v>
      </c>
      <c r="C146" s="2" t="s">
        <v>56</v>
      </c>
      <c r="D146" s="2" t="s">
        <v>129</v>
      </c>
      <c r="E146" s="3" t="s">
        <v>1</v>
      </c>
      <c r="F146" s="3" t="s">
        <v>1</v>
      </c>
      <c r="G146" s="3" t="s">
        <v>1</v>
      </c>
      <c r="H146" s="4">
        <f aca="true" t="shared" si="47" ref="H146:M146">H147</f>
        <v>0</v>
      </c>
      <c r="I146" s="4">
        <f t="shared" si="47"/>
        <v>0</v>
      </c>
      <c r="J146" s="4">
        <f t="shared" si="47"/>
        <v>0</v>
      </c>
      <c r="K146" s="4">
        <f t="shared" si="47"/>
        <v>0</v>
      </c>
      <c r="L146" s="4">
        <f t="shared" si="47"/>
        <v>0</v>
      </c>
      <c r="M146" s="4">
        <f t="shared" si="47"/>
        <v>0</v>
      </c>
      <c r="N146" s="8">
        <f t="shared" si="46"/>
        <v>0</v>
      </c>
      <c r="O146" s="8">
        <v>0</v>
      </c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  <c r="FS146" s="85"/>
      <c r="FT146" s="85"/>
      <c r="FU146" s="85"/>
      <c r="FV146" s="85"/>
      <c r="FW146" s="85"/>
      <c r="FX146" s="85"/>
      <c r="FY146" s="85"/>
      <c r="FZ146" s="85"/>
      <c r="GA146" s="85"/>
      <c r="GB146" s="85"/>
      <c r="GC146" s="85"/>
      <c r="GD146" s="85"/>
      <c r="GE146" s="85"/>
      <c r="GF146" s="85"/>
      <c r="GG146" s="85"/>
      <c r="GH146" s="85"/>
      <c r="GI146" s="85"/>
      <c r="GJ146" s="85"/>
      <c r="GK146" s="85"/>
      <c r="GL146" s="85"/>
      <c r="GM146" s="85"/>
      <c r="GN146" s="85"/>
      <c r="GO146" s="85"/>
      <c r="GP146" s="85"/>
      <c r="GQ146" s="85"/>
      <c r="GR146" s="85"/>
      <c r="GS146" s="85"/>
      <c r="GT146" s="85"/>
      <c r="GU146" s="85"/>
      <c r="GV146" s="85"/>
      <c r="GW146" s="85"/>
      <c r="GX146" s="85"/>
      <c r="GY146" s="85"/>
      <c r="GZ146" s="85"/>
      <c r="HA146" s="85"/>
      <c r="HB146" s="85"/>
      <c r="HC146" s="85"/>
      <c r="HD146" s="85"/>
      <c r="HE146" s="85"/>
      <c r="HF146" s="85"/>
      <c r="HG146" s="85"/>
      <c r="HH146" s="85"/>
      <c r="HI146" s="85"/>
      <c r="HJ146" s="85"/>
      <c r="HK146" s="85"/>
      <c r="HL146" s="85"/>
      <c r="HM146" s="85"/>
      <c r="HN146" s="85"/>
      <c r="HO146" s="85"/>
      <c r="HP146" s="85"/>
      <c r="HQ146" s="85"/>
      <c r="HR146" s="85"/>
      <c r="HS146" s="85"/>
      <c r="HT146" s="85"/>
      <c r="HU146" s="85"/>
      <c r="HV146" s="85"/>
      <c r="HW146" s="85"/>
      <c r="HX146" s="85"/>
      <c r="HY146" s="85"/>
      <c r="HZ146" s="85"/>
      <c r="IA146" s="85"/>
      <c r="IB146" s="85"/>
      <c r="IC146" s="85"/>
      <c r="ID146" s="85"/>
      <c r="IE146" s="85"/>
      <c r="IF146" s="85"/>
      <c r="IG146" s="85"/>
      <c r="IH146" s="85"/>
      <c r="II146" s="85"/>
      <c r="IJ146" s="85"/>
      <c r="IK146" s="85"/>
      <c r="IL146" s="85"/>
      <c r="IM146" s="85"/>
      <c r="IN146" s="85"/>
      <c r="IO146" s="85"/>
      <c r="IP146" s="85"/>
      <c r="IQ146" s="85"/>
      <c r="IR146" s="85"/>
      <c r="IS146" s="85"/>
      <c r="IT146" s="85"/>
    </row>
    <row r="147" spans="1:15" s="84" customFormat="1" ht="20.25" customHeight="1" hidden="1">
      <c r="A147" s="5" t="s">
        <v>14</v>
      </c>
      <c r="B147" s="6">
        <v>951</v>
      </c>
      <c r="C147" s="6" t="s">
        <v>56</v>
      </c>
      <c r="D147" s="6" t="s">
        <v>129</v>
      </c>
      <c r="E147" s="7" t="s">
        <v>16</v>
      </c>
      <c r="F147" s="7" t="s">
        <v>15</v>
      </c>
      <c r="G147" s="7" t="s">
        <v>1</v>
      </c>
      <c r="H147" s="8">
        <f aca="true" t="shared" si="48" ref="H147:M147">H149+H148</f>
        <v>0</v>
      </c>
      <c r="I147" s="8">
        <f t="shared" si="48"/>
        <v>0</v>
      </c>
      <c r="J147" s="8">
        <f t="shared" si="48"/>
        <v>0</v>
      </c>
      <c r="K147" s="8">
        <f t="shared" si="48"/>
        <v>0</v>
      </c>
      <c r="L147" s="8">
        <f t="shared" si="48"/>
        <v>0</v>
      </c>
      <c r="M147" s="8">
        <f t="shared" si="48"/>
        <v>0</v>
      </c>
      <c r="N147" s="8">
        <f t="shared" si="46"/>
        <v>0</v>
      </c>
      <c r="O147" s="8">
        <v>0</v>
      </c>
    </row>
    <row r="148" spans="1:15" s="84" customFormat="1" ht="20.25" customHeight="1" hidden="1">
      <c r="A148" s="5" t="s">
        <v>26</v>
      </c>
      <c r="B148" s="6">
        <v>951</v>
      </c>
      <c r="C148" s="6" t="s">
        <v>56</v>
      </c>
      <c r="D148" s="6" t="s">
        <v>129</v>
      </c>
      <c r="E148" s="7" t="s">
        <v>16</v>
      </c>
      <c r="F148" s="7" t="s">
        <v>27</v>
      </c>
      <c r="G148" s="7" t="s">
        <v>8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46"/>
        <v>0</v>
      </c>
      <c r="O148" s="8">
        <v>0</v>
      </c>
    </row>
    <row r="149" spans="1:15" s="84" customFormat="1" ht="19.5" customHeight="1" hidden="1">
      <c r="A149" s="5" t="s">
        <v>17</v>
      </c>
      <c r="B149" s="6">
        <v>951</v>
      </c>
      <c r="C149" s="6" t="s">
        <v>56</v>
      </c>
      <c r="D149" s="6" t="s">
        <v>129</v>
      </c>
      <c r="E149" s="7" t="s">
        <v>16</v>
      </c>
      <c r="F149" s="7" t="s">
        <v>18</v>
      </c>
      <c r="G149" s="7" t="s">
        <v>8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46"/>
        <v>0</v>
      </c>
      <c r="O149" s="8">
        <v>0</v>
      </c>
    </row>
    <row r="150" spans="1:254" s="68" customFormat="1" ht="38.25" customHeight="1" hidden="1">
      <c r="A150" s="1" t="s">
        <v>350</v>
      </c>
      <c r="B150" s="2">
        <v>951</v>
      </c>
      <c r="C150" s="2" t="s">
        <v>56</v>
      </c>
      <c r="D150" s="2" t="s">
        <v>353</v>
      </c>
      <c r="E150" s="3" t="s">
        <v>1</v>
      </c>
      <c r="F150" s="3" t="s">
        <v>1</v>
      </c>
      <c r="G150" s="3" t="s">
        <v>1</v>
      </c>
      <c r="H150" s="4">
        <f aca="true" t="shared" si="49" ref="H150:M150">H151+H153</f>
        <v>0</v>
      </c>
      <c r="I150" s="4">
        <f t="shared" si="49"/>
        <v>0</v>
      </c>
      <c r="J150" s="4">
        <f t="shared" si="49"/>
        <v>0</v>
      </c>
      <c r="K150" s="4">
        <f t="shared" si="49"/>
        <v>0</v>
      </c>
      <c r="L150" s="4">
        <f t="shared" si="49"/>
        <v>0</v>
      </c>
      <c r="M150" s="4">
        <f t="shared" si="49"/>
        <v>0</v>
      </c>
      <c r="N150" s="8">
        <f t="shared" si="46"/>
        <v>0</v>
      </c>
      <c r="O150" s="8">
        <v>0</v>
      </c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  <c r="FS150" s="85"/>
      <c r="FT150" s="85"/>
      <c r="FU150" s="85"/>
      <c r="FV150" s="85"/>
      <c r="FW150" s="85"/>
      <c r="FX150" s="85"/>
      <c r="FY150" s="85"/>
      <c r="FZ150" s="85"/>
      <c r="GA150" s="85"/>
      <c r="GB150" s="85"/>
      <c r="GC150" s="85"/>
      <c r="GD150" s="85"/>
      <c r="GE150" s="85"/>
      <c r="GF150" s="85"/>
      <c r="GG150" s="85"/>
      <c r="GH150" s="85"/>
      <c r="GI150" s="85"/>
      <c r="GJ150" s="85"/>
      <c r="GK150" s="85"/>
      <c r="GL150" s="85"/>
      <c r="GM150" s="85"/>
      <c r="GN150" s="85"/>
      <c r="GO150" s="85"/>
      <c r="GP150" s="85"/>
      <c r="GQ150" s="85"/>
      <c r="GR150" s="85"/>
      <c r="GS150" s="85"/>
      <c r="GT150" s="85"/>
      <c r="GU150" s="85"/>
      <c r="GV150" s="85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85"/>
      <c r="HX150" s="85"/>
      <c r="HY150" s="85"/>
      <c r="HZ150" s="85"/>
      <c r="IA150" s="85"/>
      <c r="IB150" s="85"/>
      <c r="IC150" s="85"/>
      <c r="ID150" s="85"/>
      <c r="IE150" s="85"/>
      <c r="IF150" s="85"/>
      <c r="IG150" s="85"/>
      <c r="IH150" s="85"/>
      <c r="II150" s="85"/>
      <c r="IJ150" s="85"/>
      <c r="IK150" s="85"/>
      <c r="IL150" s="85"/>
      <c r="IM150" s="85"/>
      <c r="IN150" s="85"/>
      <c r="IO150" s="85"/>
      <c r="IP150" s="85"/>
      <c r="IQ150" s="85"/>
      <c r="IR150" s="85"/>
      <c r="IS150" s="85"/>
      <c r="IT150" s="85"/>
    </row>
    <row r="151" spans="1:15" s="84" customFormat="1" ht="20.25" customHeight="1" hidden="1">
      <c r="A151" s="5" t="s">
        <v>390</v>
      </c>
      <c r="B151" s="6">
        <v>951</v>
      </c>
      <c r="C151" s="6" t="s">
        <v>56</v>
      </c>
      <c r="D151" s="6" t="s">
        <v>353</v>
      </c>
      <c r="E151" s="7" t="s">
        <v>16</v>
      </c>
      <c r="F151" s="7">
        <v>220</v>
      </c>
      <c r="G151" s="7" t="s">
        <v>1</v>
      </c>
      <c r="H151" s="8">
        <f>H152</f>
        <v>0</v>
      </c>
      <c r="I151" s="8">
        <f>I153+I154</f>
        <v>0</v>
      </c>
      <c r="J151" s="8">
        <f>J153+J154</f>
        <v>0</v>
      </c>
      <c r="K151" s="8">
        <f>K154</f>
        <v>0</v>
      </c>
      <c r="L151" s="8">
        <f>L154</f>
        <v>0</v>
      </c>
      <c r="M151" s="8">
        <f>M153+M154</f>
        <v>0</v>
      </c>
      <c r="N151" s="8">
        <f t="shared" si="46"/>
        <v>0</v>
      </c>
      <c r="O151" s="8">
        <v>0</v>
      </c>
    </row>
    <row r="152" spans="1:15" s="84" customFormat="1" ht="20.25" customHeight="1" hidden="1">
      <c r="A152" s="5" t="s">
        <v>390</v>
      </c>
      <c r="B152" s="6">
        <v>951</v>
      </c>
      <c r="C152" s="6" t="s">
        <v>56</v>
      </c>
      <c r="D152" s="6" t="s">
        <v>353</v>
      </c>
      <c r="E152" s="7" t="s">
        <v>16</v>
      </c>
      <c r="F152" s="7">
        <v>226</v>
      </c>
      <c r="G152" s="7" t="s">
        <v>1</v>
      </c>
      <c r="H152" s="8">
        <v>0</v>
      </c>
      <c r="I152" s="8">
        <f>I154+I155</f>
        <v>0</v>
      </c>
      <c r="J152" s="8">
        <f>J154+J155</f>
        <v>0</v>
      </c>
      <c r="K152" s="8">
        <f>K155</f>
        <v>0</v>
      </c>
      <c r="L152" s="8">
        <f>L155</f>
        <v>0</v>
      </c>
      <c r="M152" s="8">
        <f>M154+M155</f>
        <v>0</v>
      </c>
      <c r="N152" s="8">
        <f>H152-J152</f>
        <v>0</v>
      </c>
      <c r="O152" s="8">
        <v>0</v>
      </c>
    </row>
    <row r="153" spans="1:15" s="84" customFormat="1" ht="21.75" customHeight="1" hidden="1">
      <c r="A153" s="5" t="s">
        <v>108</v>
      </c>
      <c r="B153" s="6">
        <v>951</v>
      </c>
      <c r="C153" s="6" t="s">
        <v>56</v>
      </c>
      <c r="D153" s="6" t="s">
        <v>353</v>
      </c>
      <c r="E153" s="7" t="s">
        <v>16</v>
      </c>
      <c r="F153" s="7">
        <v>340</v>
      </c>
      <c r="G153" s="31"/>
      <c r="H153" s="8">
        <f aca="true" t="shared" si="50" ref="H153:M153">H154</f>
        <v>0</v>
      </c>
      <c r="I153" s="8">
        <f t="shared" si="50"/>
        <v>0</v>
      </c>
      <c r="J153" s="8">
        <f t="shared" si="50"/>
        <v>0</v>
      </c>
      <c r="K153" s="8">
        <f t="shared" si="50"/>
        <v>0</v>
      </c>
      <c r="L153" s="8">
        <f t="shared" si="50"/>
        <v>0</v>
      </c>
      <c r="M153" s="8">
        <f t="shared" si="50"/>
        <v>0</v>
      </c>
      <c r="N153" s="8">
        <f t="shared" si="46"/>
        <v>0</v>
      </c>
      <c r="O153" s="8">
        <v>0</v>
      </c>
    </row>
    <row r="154" spans="1:15" s="84" customFormat="1" ht="21.75" customHeight="1" hidden="1">
      <c r="A154" s="5" t="s">
        <v>19</v>
      </c>
      <c r="B154" s="6">
        <v>951</v>
      </c>
      <c r="C154" s="6" t="s">
        <v>56</v>
      </c>
      <c r="D154" s="6" t="s">
        <v>353</v>
      </c>
      <c r="E154" s="7" t="s">
        <v>16</v>
      </c>
      <c r="F154" s="7">
        <v>340</v>
      </c>
      <c r="G154" s="31" t="s">
        <v>351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6"/>
        <v>0</v>
      </c>
      <c r="O154" s="8">
        <v>0</v>
      </c>
    </row>
    <row r="155" spans="1:15" s="85" customFormat="1" ht="153" customHeight="1" hidden="1">
      <c r="A155" s="1" t="s">
        <v>346</v>
      </c>
      <c r="B155" s="2">
        <v>951</v>
      </c>
      <c r="C155" s="32" t="s">
        <v>104</v>
      </c>
      <c r="D155" s="30" t="s">
        <v>105</v>
      </c>
      <c r="E155" s="3"/>
      <c r="F155" s="3"/>
      <c r="G155" s="3"/>
      <c r="H155" s="4">
        <f>H156</f>
        <v>0</v>
      </c>
      <c r="I155" s="4">
        <f aca="true" t="shared" si="51" ref="I155:M156">I156</f>
        <v>0</v>
      </c>
      <c r="J155" s="4">
        <f t="shared" si="51"/>
        <v>0</v>
      </c>
      <c r="K155" s="4">
        <f t="shared" si="51"/>
        <v>0</v>
      </c>
      <c r="L155" s="4">
        <f t="shared" si="51"/>
        <v>0</v>
      </c>
      <c r="M155" s="4">
        <f t="shared" si="51"/>
        <v>0</v>
      </c>
      <c r="N155" s="8">
        <f t="shared" si="46"/>
        <v>0</v>
      </c>
      <c r="O155" s="8">
        <v>0</v>
      </c>
    </row>
    <row r="156" spans="1:15" s="84" customFormat="1" ht="21.75" customHeight="1" hidden="1">
      <c r="A156" s="5" t="s">
        <v>103</v>
      </c>
      <c r="B156" s="6">
        <v>951</v>
      </c>
      <c r="C156" s="33" t="s">
        <v>104</v>
      </c>
      <c r="D156" s="31" t="s">
        <v>105</v>
      </c>
      <c r="E156" s="7">
        <v>414</v>
      </c>
      <c r="F156" s="7">
        <v>220</v>
      </c>
      <c r="G156" s="7"/>
      <c r="H156" s="8">
        <f>H157</f>
        <v>0</v>
      </c>
      <c r="I156" s="8">
        <f t="shared" si="51"/>
        <v>0</v>
      </c>
      <c r="J156" s="8">
        <f t="shared" si="51"/>
        <v>0</v>
      </c>
      <c r="K156" s="8">
        <f t="shared" si="51"/>
        <v>0</v>
      </c>
      <c r="L156" s="8">
        <f t="shared" si="51"/>
        <v>0</v>
      </c>
      <c r="M156" s="8">
        <f t="shared" si="51"/>
        <v>0</v>
      </c>
      <c r="N156" s="8">
        <f t="shared" si="46"/>
        <v>0</v>
      </c>
      <c r="O156" s="8">
        <v>0</v>
      </c>
    </row>
    <row r="157" spans="1:15" s="84" customFormat="1" ht="21.75" customHeight="1" hidden="1">
      <c r="A157" s="5" t="s">
        <v>102</v>
      </c>
      <c r="B157" s="6">
        <v>951</v>
      </c>
      <c r="C157" s="6" t="s">
        <v>56</v>
      </c>
      <c r="D157" s="31" t="s">
        <v>105</v>
      </c>
      <c r="E157" s="7">
        <v>414</v>
      </c>
      <c r="F157" s="7">
        <v>226</v>
      </c>
      <c r="G157" s="7">
        <v>26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6"/>
        <v>0</v>
      </c>
      <c r="O157" s="8">
        <v>0</v>
      </c>
    </row>
    <row r="158" spans="1:254" s="68" customFormat="1" ht="89.25" customHeight="1" hidden="1">
      <c r="A158" s="1" t="s">
        <v>64</v>
      </c>
      <c r="B158" s="2">
        <v>951</v>
      </c>
      <c r="C158" s="2" t="s">
        <v>56</v>
      </c>
      <c r="D158" s="3" t="s">
        <v>65</v>
      </c>
      <c r="E158" s="3" t="s">
        <v>1</v>
      </c>
      <c r="F158" s="3" t="s">
        <v>1</v>
      </c>
      <c r="G158" s="3" t="s">
        <v>1</v>
      </c>
      <c r="H158" s="4">
        <f>H159</f>
        <v>0</v>
      </c>
      <c r="I158" s="4">
        <f aca="true" t="shared" si="52" ref="I158:M159">I159</f>
        <v>0</v>
      </c>
      <c r="J158" s="4">
        <f t="shared" si="52"/>
        <v>0</v>
      </c>
      <c r="K158" s="4">
        <f t="shared" si="52"/>
        <v>0</v>
      </c>
      <c r="L158" s="4">
        <f t="shared" si="52"/>
        <v>0</v>
      </c>
      <c r="M158" s="4">
        <f t="shared" si="52"/>
        <v>0</v>
      </c>
      <c r="N158" s="8">
        <f t="shared" si="46"/>
        <v>0</v>
      </c>
      <c r="O158" s="8">
        <v>0</v>
      </c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  <c r="DK158" s="85"/>
      <c r="DL158" s="85"/>
      <c r="DM158" s="85"/>
      <c r="DN158" s="85"/>
      <c r="DO158" s="85"/>
      <c r="DP158" s="85"/>
      <c r="DQ158" s="85"/>
      <c r="DR158" s="85"/>
      <c r="DS158" s="85"/>
      <c r="DT158" s="85"/>
      <c r="DU158" s="85"/>
      <c r="DV158" s="85"/>
      <c r="DW158" s="85"/>
      <c r="DX158" s="85"/>
      <c r="DY158" s="85"/>
      <c r="DZ158" s="85"/>
      <c r="EA158" s="85"/>
      <c r="EB158" s="85"/>
      <c r="EC158" s="85"/>
      <c r="ED158" s="85"/>
      <c r="EE158" s="85"/>
      <c r="EF158" s="85"/>
      <c r="EG158" s="85"/>
      <c r="EH158" s="85"/>
      <c r="EI158" s="85"/>
      <c r="EJ158" s="85"/>
      <c r="EK158" s="85"/>
      <c r="EL158" s="85"/>
      <c r="EM158" s="85"/>
      <c r="EN158" s="85"/>
      <c r="EO158" s="85"/>
      <c r="EP158" s="85"/>
      <c r="EQ158" s="85"/>
      <c r="ER158" s="85"/>
      <c r="ES158" s="85"/>
      <c r="ET158" s="85"/>
      <c r="EU158" s="85"/>
      <c r="EV158" s="85"/>
      <c r="EW158" s="85"/>
      <c r="EX158" s="85"/>
      <c r="EY158" s="85"/>
      <c r="EZ158" s="85"/>
      <c r="FA158" s="85"/>
      <c r="FB158" s="85"/>
      <c r="FC158" s="85"/>
      <c r="FD158" s="85"/>
      <c r="FE158" s="85"/>
      <c r="FF158" s="85"/>
      <c r="FG158" s="85"/>
      <c r="FH158" s="85"/>
      <c r="FI158" s="85"/>
      <c r="FJ158" s="85"/>
      <c r="FK158" s="85"/>
      <c r="FL158" s="85"/>
      <c r="FM158" s="85"/>
      <c r="FN158" s="85"/>
      <c r="FO158" s="85"/>
      <c r="FP158" s="85"/>
      <c r="FQ158" s="85"/>
      <c r="FR158" s="85"/>
      <c r="FS158" s="85"/>
      <c r="FT158" s="85"/>
      <c r="FU158" s="85"/>
      <c r="FV158" s="85"/>
      <c r="FW158" s="85"/>
      <c r="FX158" s="85"/>
      <c r="FY158" s="85"/>
      <c r="FZ158" s="85"/>
      <c r="GA158" s="85"/>
      <c r="GB158" s="85"/>
      <c r="GC158" s="85"/>
      <c r="GD158" s="85"/>
      <c r="GE158" s="85"/>
      <c r="GF158" s="85"/>
      <c r="GG158" s="85"/>
      <c r="GH158" s="85"/>
      <c r="GI158" s="85"/>
      <c r="GJ158" s="85"/>
      <c r="GK158" s="85"/>
      <c r="GL158" s="85"/>
      <c r="GM158" s="85"/>
      <c r="GN158" s="85"/>
      <c r="GO158" s="85"/>
      <c r="GP158" s="85"/>
      <c r="GQ158" s="85"/>
      <c r="GR158" s="85"/>
      <c r="GS158" s="85"/>
      <c r="GT158" s="85"/>
      <c r="GU158" s="85"/>
      <c r="GV158" s="85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85"/>
      <c r="HX158" s="85"/>
      <c r="HY158" s="85"/>
      <c r="HZ158" s="85"/>
      <c r="IA158" s="85"/>
      <c r="IB158" s="85"/>
      <c r="IC158" s="85"/>
      <c r="ID158" s="85"/>
      <c r="IE158" s="85"/>
      <c r="IF158" s="85"/>
      <c r="IG158" s="85"/>
      <c r="IH158" s="85"/>
      <c r="II158" s="85"/>
      <c r="IJ158" s="85"/>
      <c r="IK158" s="85"/>
      <c r="IL158" s="85"/>
      <c r="IM158" s="85"/>
      <c r="IN158" s="85"/>
      <c r="IO158" s="85"/>
      <c r="IP158" s="85"/>
      <c r="IQ158" s="85"/>
      <c r="IR158" s="85"/>
      <c r="IS158" s="85"/>
      <c r="IT158" s="85"/>
    </row>
    <row r="159" spans="1:15" s="84" customFormat="1" ht="22.5" customHeight="1" hidden="1">
      <c r="A159" s="5" t="s">
        <v>57</v>
      </c>
      <c r="B159" s="6">
        <v>951</v>
      </c>
      <c r="C159" s="6" t="s">
        <v>56</v>
      </c>
      <c r="D159" s="7" t="s">
        <v>65</v>
      </c>
      <c r="E159" s="7" t="s">
        <v>59</v>
      </c>
      <c r="F159" s="7" t="s">
        <v>58</v>
      </c>
      <c r="G159" s="7" t="s">
        <v>1</v>
      </c>
      <c r="H159" s="8">
        <f>H160</f>
        <v>0</v>
      </c>
      <c r="I159" s="8">
        <f t="shared" si="52"/>
        <v>0</v>
      </c>
      <c r="J159" s="8">
        <f t="shared" si="52"/>
        <v>0</v>
      </c>
      <c r="K159" s="8">
        <f t="shared" si="52"/>
        <v>0</v>
      </c>
      <c r="L159" s="8">
        <f t="shared" si="52"/>
        <v>0</v>
      </c>
      <c r="M159" s="8">
        <f t="shared" si="52"/>
        <v>0</v>
      </c>
      <c r="N159" s="8">
        <f t="shared" si="46"/>
        <v>0</v>
      </c>
      <c r="O159" s="8">
        <v>0</v>
      </c>
    </row>
    <row r="160" spans="1:15" s="84" customFormat="1" ht="30.75" customHeight="1" hidden="1">
      <c r="A160" s="5" t="s">
        <v>60</v>
      </c>
      <c r="B160" s="6">
        <v>951</v>
      </c>
      <c r="C160" s="6" t="s">
        <v>56</v>
      </c>
      <c r="D160" s="7" t="s">
        <v>65</v>
      </c>
      <c r="E160" s="7" t="s">
        <v>59</v>
      </c>
      <c r="F160" s="7">
        <v>242</v>
      </c>
      <c r="G160" s="7" t="s">
        <v>66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6"/>
        <v>0</v>
      </c>
      <c r="O160" s="8">
        <v>0</v>
      </c>
    </row>
    <row r="161" spans="1:254" s="68" customFormat="1" ht="38.25" customHeight="1" hidden="1">
      <c r="A161" s="1" t="s">
        <v>67</v>
      </c>
      <c r="B161" s="2">
        <v>951</v>
      </c>
      <c r="C161" s="2" t="s">
        <v>68</v>
      </c>
      <c r="D161" s="3" t="s">
        <v>347</v>
      </c>
      <c r="E161" s="3" t="s">
        <v>1</v>
      </c>
      <c r="F161" s="3" t="s">
        <v>1</v>
      </c>
      <c r="G161" s="3" t="s">
        <v>1</v>
      </c>
      <c r="H161" s="4">
        <f>H162</f>
        <v>0</v>
      </c>
      <c r="I161" s="4">
        <f aca="true" t="shared" si="53" ref="I161:M162">I162</f>
        <v>0</v>
      </c>
      <c r="J161" s="4">
        <f t="shared" si="53"/>
        <v>0</v>
      </c>
      <c r="K161" s="4">
        <f t="shared" si="53"/>
        <v>0</v>
      </c>
      <c r="L161" s="4">
        <f t="shared" si="53"/>
        <v>0</v>
      </c>
      <c r="M161" s="4">
        <f t="shared" si="53"/>
        <v>0</v>
      </c>
      <c r="N161" s="8">
        <f t="shared" si="46"/>
        <v>0</v>
      </c>
      <c r="O161" s="8">
        <v>0</v>
      </c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  <c r="DK161" s="85"/>
      <c r="DL161" s="85"/>
      <c r="DM161" s="85"/>
      <c r="DN161" s="85"/>
      <c r="DO161" s="85"/>
      <c r="DP161" s="85"/>
      <c r="DQ161" s="85"/>
      <c r="DR161" s="85"/>
      <c r="DS161" s="85"/>
      <c r="DT161" s="85"/>
      <c r="DU161" s="85"/>
      <c r="DV161" s="85"/>
      <c r="DW161" s="85"/>
      <c r="DX161" s="85"/>
      <c r="DY161" s="85"/>
      <c r="DZ161" s="85"/>
      <c r="EA161" s="85"/>
      <c r="EB161" s="85"/>
      <c r="EC161" s="85"/>
      <c r="ED161" s="85"/>
      <c r="EE161" s="85"/>
      <c r="EF161" s="85"/>
      <c r="EG161" s="85"/>
      <c r="EH161" s="85"/>
      <c r="EI161" s="85"/>
      <c r="EJ161" s="85"/>
      <c r="EK161" s="85"/>
      <c r="EL161" s="85"/>
      <c r="EM161" s="85"/>
      <c r="EN161" s="85"/>
      <c r="EO161" s="85"/>
      <c r="EP161" s="85"/>
      <c r="EQ161" s="85"/>
      <c r="ER161" s="85"/>
      <c r="ES161" s="85"/>
      <c r="ET161" s="85"/>
      <c r="EU161" s="85"/>
      <c r="EV161" s="85"/>
      <c r="EW161" s="85"/>
      <c r="EX161" s="85"/>
      <c r="EY161" s="85"/>
      <c r="EZ161" s="85"/>
      <c r="FA161" s="85"/>
      <c r="FB161" s="85"/>
      <c r="FC161" s="85"/>
      <c r="FD161" s="85"/>
      <c r="FE161" s="85"/>
      <c r="FF161" s="85"/>
      <c r="FG161" s="85"/>
      <c r="FH161" s="85"/>
      <c r="FI161" s="85"/>
      <c r="FJ161" s="85"/>
      <c r="FK161" s="85"/>
      <c r="FL161" s="85"/>
      <c r="FM161" s="85"/>
      <c r="FN161" s="85"/>
      <c r="FO161" s="85"/>
      <c r="FP161" s="85"/>
      <c r="FQ161" s="85"/>
      <c r="FR161" s="85"/>
      <c r="FS161" s="85"/>
      <c r="FT161" s="85"/>
      <c r="FU161" s="85"/>
      <c r="FV161" s="85"/>
      <c r="FW161" s="85"/>
      <c r="FX161" s="85"/>
      <c r="FY161" s="85"/>
      <c r="FZ161" s="85"/>
      <c r="GA161" s="85"/>
      <c r="GB161" s="85"/>
      <c r="GC161" s="85"/>
      <c r="GD161" s="85"/>
      <c r="GE161" s="85"/>
      <c r="GF161" s="85"/>
      <c r="GG161" s="85"/>
      <c r="GH161" s="85"/>
      <c r="GI161" s="85"/>
      <c r="GJ161" s="85"/>
      <c r="GK161" s="85"/>
      <c r="GL161" s="85"/>
      <c r="GM161" s="85"/>
      <c r="GN161" s="85"/>
      <c r="GO161" s="85"/>
      <c r="GP161" s="85"/>
      <c r="GQ161" s="85"/>
      <c r="GR161" s="85"/>
      <c r="GS161" s="85"/>
      <c r="GT161" s="85"/>
      <c r="GU161" s="85"/>
      <c r="GV161" s="85"/>
      <c r="GW161" s="85"/>
      <c r="GX161" s="85"/>
      <c r="GY161" s="85"/>
      <c r="GZ161" s="85"/>
      <c r="HA161" s="85"/>
      <c r="HB161" s="85"/>
      <c r="HC161" s="85"/>
      <c r="HD161" s="85"/>
      <c r="HE161" s="85"/>
      <c r="HF161" s="85"/>
      <c r="HG161" s="85"/>
      <c r="HH161" s="85"/>
      <c r="HI161" s="85"/>
      <c r="HJ161" s="85"/>
      <c r="HK161" s="85"/>
      <c r="HL161" s="85"/>
      <c r="HM161" s="85"/>
      <c r="HN161" s="85"/>
      <c r="HO161" s="85"/>
      <c r="HP161" s="85"/>
      <c r="HQ161" s="85"/>
      <c r="HR161" s="85"/>
      <c r="HS161" s="85"/>
      <c r="HT161" s="85"/>
      <c r="HU161" s="85"/>
      <c r="HV161" s="85"/>
      <c r="HW161" s="85"/>
      <c r="HX161" s="85"/>
      <c r="HY161" s="85"/>
      <c r="HZ161" s="85"/>
      <c r="IA161" s="85"/>
      <c r="IB161" s="85"/>
      <c r="IC161" s="85"/>
      <c r="ID161" s="85"/>
      <c r="IE161" s="85"/>
      <c r="IF161" s="85"/>
      <c r="IG161" s="85"/>
      <c r="IH161" s="85"/>
      <c r="II161" s="85"/>
      <c r="IJ161" s="85"/>
      <c r="IK161" s="85"/>
      <c r="IL161" s="85"/>
      <c r="IM161" s="85"/>
      <c r="IN161" s="85"/>
      <c r="IO161" s="85"/>
      <c r="IP161" s="85"/>
      <c r="IQ161" s="85"/>
      <c r="IR161" s="85"/>
      <c r="IS161" s="85"/>
      <c r="IT161" s="85"/>
    </row>
    <row r="162" spans="1:15" s="84" customFormat="1" ht="21.75" customHeight="1" hidden="1">
      <c r="A162" s="5" t="s">
        <v>14</v>
      </c>
      <c r="B162" s="6">
        <v>951</v>
      </c>
      <c r="C162" s="6" t="s">
        <v>68</v>
      </c>
      <c r="D162" s="7" t="s">
        <v>347</v>
      </c>
      <c r="E162" s="7" t="s">
        <v>16</v>
      </c>
      <c r="F162" s="7" t="s">
        <v>15</v>
      </c>
      <c r="G162" s="7" t="s">
        <v>1</v>
      </c>
      <c r="H162" s="8">
        <f>H163</f>
        <v>0</v>
      </c>
      <c r="I162" s="8">
        <f t="shared" si="53"/>
        <v>0</v>
      </c>
      <c r="J162" s="8">
        <f t="shared" si="53"/>
        <v>0</v>
      </c>
      <c r="K162" s="8">
        <f>K163</f>
        <v>0</v>
      </c>
      <c r="L162" s="8">
        <f>L163</f>
        <v>0</v>
      </c>
      <c r="M162" s="8">
        <f t="shared" si="53"/>
        <v>0</v>
      </c>
      <c r="N162" s="8">
        <f t="shared" si="46"/>
        <v>0</v>
      </c>
      <c r="O162" s="8">
        <v>0</v>
      </c>
    </row>
    <row r="163" spans="1:15" s="84" customFormat="1" ht="21.75" customHeight="1" hidden="1">
      <c r="A163" s="5" t="s">
        <v>26</v>
      </c>
      <c r="B163" s="6">
        <v>951</v>
      </c>
      <c r="C163" s="6" t="s">
        <v>68</v>
      </c>
      <c r="D163" s="7" t="s">
        <v>347</v>
      </c>
      <c r="E163" s="7" t="s">
        <v>16</v>
      </c>
      <c r="F163" s="7" t="s">
        <v>27</v>
      </c>
      <c r="G163" s="7"/>
      <c r="H163" s="8">
        <v>0</v>
      </c>
      <c r="I163" s="8">
        <v>0</v>
      </c>
      <c r="J163" s="8">
        <v>0</v>
      </c>
      <c r="K163" s="8"/>
      <c r="L163" s="8"/>
      <c r="M163" s="8">
        <v>0</v>
      </c>
      <c r="N163" s="8">
        <f t="shared" si="46"/>
        <v>0</v>
      </c>
      <c r="O163" s="8">
        <v>0</v>
      </c>
    </row>
    <row r="164" spans="1:254" s="68" customFormat="1" ht="23.25" customHeight="1" hidden="1">
      <c r="A164" s="1" t="s">
        <v>352</v>
      </c>
      <c r="B164" s="2">
        <v>951</v>
      </c>
      <c r="C164" s="2" t="s">
        <v>56</v>
      </c>
      <c r="D164" s="2">
        <v>9990028740</v>
      </c>
      <c r="E164" s="3" t="s">
        <v>1</v>
      </c>
      <c r="F164" s="3" t="s">
        <v>1</v>
      </c>
      <c r="G164" s="3" t="s">
        <v>1</v>
      </c>
      <c r="H164" s="4">
        <f>H165+H167</f>
        <v>0</v>
      </c>
      <c r="I164" s="4">
        <f>I165+I167</f>
        <v>0</v>
      </c>
      <c r="J164" s="4">
        <f>J165+J167</f>
        <v>0</v>
      </c>
      <c r="K164" s="4">
        <f>K165</f>
        <v>0</v>
      </c>
      <c r="L164" s="4">
        <f>L165</f>
        <v>0</v>
      </c>
      <c r="M164" s="4">
        <f>M165+M167</f>
        <v>0</v>
      </c>
      <c r="N164" s="8">
        <f t="shared" si="46"/>
        <v>0</v>
      </c>
      <c r="O164" s="8">
        <v>0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85"/>
      <c r="IH164" s="85"/>
      <c r="II164" s="85"/>
      <c r="IJ164" s="85"/>
      <c r="IK164" s="85"/>
      <c r="IL164" s="85"/>
      <c r="IM164" s="85"/>
      <c r="IN164" s="85"/>
      <c r="IO164" s="85"/>
      <c r="IP164" s="85"/>
      <c r="IQ164" s="85"/>
      <c r="IR164" s="85"/>
      <c r="IS164" s="85"/>
      <c r="IT164" s="85"/>
    </row>
    <row r="165" spans="1:15" s="84" customFormat="1" ht="21.75" customHeight="1" hidden="1">
      <c r="A165" s="5" t="s">
        <v>28</v>
      </c>
      <c r="B165" s="6">
        <v>951</v>
      </c>
      <c r="C165" s="6" t="s">
        <v>56</v>
      </c>
      <c r="D165" s="6">
        <v>9990028740</v>
      </c>
      <c r="E165" s="6">
        <v>853</v>
      </c>
      <c r="F165" s="7">
        <v>290</v>
      </c>
      <c r="G165" s="7" t="s">
        <v>1</v>
      </c>
      <c r="H165" s="8">
        <f>H166</f>
        <v>0</v>
      </c>
      <c r="I165" s="8">
        <f>I166</f>
        <v>0</v>
      </c>
      <c r="J165" s="8">
        <f>J166</f>
        <v>0</v>
      </c>
      <c r="K165" s="8">
        <f>K166</f>
        <v>0</v>
      </c>
      <c r="L165" s="8">
        <f>L166</f>
        <v>0</v>
      </c>
      <c r="M165" s="8">
        <f>M166</f>
        <v>0</v>
      </c>
      <c r="N165" s="8">
        <f t="shared" si="46"/>
        <v>0</v>
      </c>
      <c r="O165" s="8">
        <v>0</v>
      </c>
    </row>
    <row r="166" spans="1:15" s="84" customFormat="1" ht="21.75" customHeight="1" hidden="1">
      <c r="A166" s="5" t="s">
        <v>28</v>
      </c>
      <c r="B166" s="6">
        <v>951</v>
      </c>
      <c r="C166" s="6" t="s">
        <v>56</v>
      </c>
      <c r="D166" s="6">
        <v>9990028740</v>
      </c>
      <c r="E166" s="6">
        <v>853</v>
      </c>
      <c r="F166" s="7">
        <v>290</v>
      </c>
      <c r="G166" s="31" t="s">
        <v>351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6"/>
        <v>0</v>
      </c>
      <c r="O166" s="8">
        <v>0</v>
      </c>
    </row>
    <row r="167" spans="1:15" s="84" customFormat="1" ht="21.75" customHeight="1" hidden="1">
      <c r="A167" s="5" t="s">
        <v>28</v>
      </c>
      <c r="B167" s="6">
        <v>951</v>
      </c>
      <c r="C167" s="6" t="s">
        <v>56</v>
      </c>
      <c r="D167" s="6">
        <v>9990028740</v>
      </c>
      <c r="E167" s="6">
        <v>853</v>
      </c>
      <c r="F167" s="7">
        <v>290</v>
      </c>
      <c r="G167" s="7" t="s">
        <v>1</v>
      </c>
      <c r="H167" s="8">
        <f aca="true" t="shared" si="54" ref="H167:M167">H168</f>
        <v>0</v>
      </c>
      <c r="I167" s="8">
        <f t="shared" si="54"/>
        <v>0</v>
      </c>
      <c r="J167" s="8">
        <f t="shared" si="54"/>
        <v>0</v>
      </c>
      <c r="K167" s="8">
        <f t="shared" si="54"/>
        <v>0</v>
      </c>
      <c r="L167" s="8">
        <f t="shared" si="54"/>
        <v>0</v>
      </c>
      <c r="M167" s="8">
        <f t="shared" si="54"/>
        <v>0</v>
      </c>
      <c r="N167" s="8">
        <f t="shared" si="46"/>
        <v>0</v>
      </c>
      <c r="O167" s="8">
        <v>0</v>
      </c>
    </row>
    <row r="168" spans="1:15" s="84" customFormat="1" ht="21.75" customHeight="1" hidden="1">
      <c r="A168" s="5" t="s">
        <v>28</v>
      </c>
      <c r="B168" s="6">
        <v>951</v>
      </c>
      <c r="C168" s="6" t="s">
        <v>56</v>
      </c>
      <c r="D168" s="6">
        <v>9990028740</v>
      </c>
      <c r="E168" s="6">
        <v>853</v>
      </c>
      <c r="F168" s="7">
        <v>290</v>
      </c>
      <c r="G168" s="31" t="s">
        <v>93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6"/>
        <v>0</v>
      </c>
      <c r="O168" s="8">
        <v>0</v>
      </c>
    </row>
    <row r="169" spans="1:254" s="68" customFormat="1" ht="72.75" customHeight="1" hidden="1">
      <c r="A169" s="1" t="s">
        <v>51</v>
      </c>
      <c r="B169" s="2">
        <v>951</v>
      </c>
      <c r="C169" s="2" t="s">
        <v>68</v>
      </c>
      <c r="D169" s="3" t="s">
        <v>127</v>
      </c>
      <c r="E169" s="3" t="s">
        <v>1</v>
      </c>
      <c r="F169" s="3" t="s">
        <v>1</v>
      </c>
      <c r="G169" s="3" t="s">
        <v>1</v>
      </c>
      <c r="H169" s="4">
        <f aca="true" t="shared" si="55" ref="H169:J170">H170</f>
        <v>0</v>
      </c>
      <c r="I169" s="4">
        <f t="shared" si="55"/>
        <v>0</v>
      </c>
      <c r="J169" s="4">
        <f t="shared" si="55"/>
        <v>0</v>
      </c>
      <c r="K169" s="4">
        <f aca="true" t="shared" si="56" ref="K169:M170">K170</f>
        <v>0</v>
      </c>
      <c r="L169" s="4">
        <f t="shared" si="56"/>
        <v>0</v>
      </c>
      <c r="M169" s="4">
        <f t="shared" si="56"/>
        <v>0</v>
      </c>
      <c r="N169" s="8">
        <f t="shared" si="46"/>
        <v>0</v>
      </c>
      <c r="O169" s="8">
        <v>0</v>
      </c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  <c r="FH169" s="85"/>
      <c r="FI169" s="85"/>
      <c r="FJ169" s="85"/>
      <c r="FK169" s="85"/>
      <c r="FL169" s="85"/>
      <c r="FM169" s="85"/>
      <c r="FN169" s="85"/>
      <c r="FO169" s="85"/>
      <c r="FP169" s="85"/>
      <c r="FQ169" s="85"/>
      <c r="FR169" s="85"/>
      <c r="FS169" s="85"/>
      <c r="FT169" s="85"/>
      <c r="FU169" s="85"/>
      <c r="FV169" s="85"/>
      <c r="FW169" s="85"/>
      <c r="FX169" s="85"/>
      <c r="FY169" s="85"/>
      <c r="FZ169" s="85"/>
      <c r="GA169" s="85"/>
      <c r="GB169" s="85"/>
      <c r="GC169" s="85"/>
      <c r="GD169" s="85"/>
      <c r="GE169" s="85"/>
      <c r="GF169" s="85"/>
      <c r="GG169" s="85"/>
      <c r="GH169" s="85"/>
      <c r="GI169" s="85"/>
      <c r="GJ169" s="85"/>
      <c r="GK169" s="85"/>
      <c r="GL169" s="85"/>
      <c r="GM169" s="85"/>
      <c r="GN169" s="85"/>
      <c r="GO169" s="85"/>
      <c r="GP169" s="85"/>
      <c r="GQ169" s="85"/>
      <c r="GR169" s="85"/>
      <c r="GS169" s="85"/>
      <c r="GT169" s="85"/>
      <c r="GU169" s="85"/>
      <c r="GV169" s="85"/>
      <c r="GW169" s="85"/>
      <c r="GX169" s="85"/>
      <c r="GY169" s="85"/>
      <c r="GZ169" s="85"/>
      <c r="HA169" s="85"/>
      <c r="HB169" s="85"/>
      <c r="HC169" s="85"/>
      <c r="HD169" s="85"/>
      <c r="HE169" s="85"/>
      <c r="HF169" s="85"/>
      <c r="HG169" s="85"/>
      <c r="HH169" s="85"/>
      <c r="HI169" s="85"/>
      <c r="HJ169" s="85"/>
      <c r="HK169" s="85"/>
      <c r="HL169" s="85"/>
      <c r="HM169" s="85"/>
      <c r="HN169" s="85"/>
      <c r="HO169" s="85"/>
      <c r="HP169" s="85"/>
      <c r="HQ169" s="85"/>
      <c r="HR169" s="85"/>
      <c r="HS169" s="85"/>
      <c r="HT169" s="85"/>
      <c r="HU169" s="85"/>
      <c r="HV169" s="85"/>
      <c r="HW169" s="85"/>
      <c r="HX169" s="85"/>
      <c r="HY169" s="85"/>
      <c r="HZ169" s="85"/>
      <c r="IA169" s="85"/>
      <c r="IB169" s="85"/>
      <c r="IC169" s="85"/>
      <c r="ID169" s="85"/>
      <c r="IE169" s="85"/>
      <c r="IF169" s="85"/>
      <c r="IG169" s="85"/>
      <c r="IH169" s="85"/>
      <c r="II169" s="85"/>
      <c r="IJ169" s="85"/>
      <c r="IK169" s="85"/>
      <c r="IL169" s="85"/>
      <c r="IM169" s="85"/>
      <c r="IN169" s="85"/>
      <c r="IO169" s="85"/>
      <c r="IP169" s="85"/>
      <c r="IQ169" s="85"/>
      <c r="IR169" s="85"/>
      <c r="IS169" s="85"/>
      <c r="IT169" s="85"/>
    </row>
    <row r="170" spans="1:15" s="84" customFormat="1" ht="19.5" customHeight="1" hidden="1">
      <c r="A170" s="5" t="s">
        <v>14</v>
      </c>
      <c r="B170" s="6">
        <v>951</v>
      </c>
      <c r="C170" s="6" t="s">
        <v>68</v>
      </c>
      <c r="D170" s="7" t="s">
        <v>127</v>
      </c>
      <c r="E170" s="7" t="s">
        <v>16</v>
      </c>
      <c r="F170" s="7">
        <v>220</v>
      </c>
      <c r="G170" s="7" t="s">
        <v>1</v>
      </c>
      <c r="H170" s="8">
        <f t="shared" si="55"/>
        <v>0</v>
      </c>
      <c r="I170" s="8">
        <f t="shared" si="55"/>
        <v>0</v>
      </c>
      <c r="J170" s="8">
        <f t="shared" si="55"/>
        <v>0</v>
      </c>
      <c r="K170" s="8">
        <f t="shared" si="56"/>
        <v>0</v>
      </c>
      <c r="L170" s="8">
        <f t="shared" si="56"/>
        <v>0</v>
      </c>
      <c r="M170" s="8">
        <f t="shared" si="56"/>
        <v>0</v>
      </c>
      <c r="N170" s="8">
        <f t="shared" si="46"/>
        <v>0</v>
      </c>
      <c r="O170" s="8">
        <v>0</v>
      </c>
    </row>
    <row r="171" spans="1:15" s="84" customFormat="1" ht="20.25" customHeight="1" hidden="1">
      <c r="A171" s="5" t="s">
        <v>17</v>
      </c>
      <c r="B171" s="6">
        <v>951</v>
      </c>
      <c r="C171" s="6" t="s">
        <v>68</v>
      </c>
      <c r="D171" s="7" t="s">
        <v>127</v>
      </c>
      <c r="E171" s="7" t="s">
        <v>16</v>
      </c>
      <c r="F171" s="7">
        <v>225</v>
      </c>
      <c r="G171" s="7" t="s">
        <v>8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6"/>
        <v>0</v>
      </c>
      <c r="O171" s="8">
        <v>0</v>
      </c>
    </row>
    <row r="172" spans="1:254" s="68" customFormat="1" ht="38.25" customHeight="1" hidden="1">
      <c r="A172" s="1" t="s">
        <v>350</v>
      </c>
      <c r="B172" s="2">
        <v>951</v>
      </c>
      <c r="C172" s="2" t="s">
        <v>56</v>
      </c>
      <c r="D172" s="3" t="s">
        <v>353</v>
      </c>
      <c r="E172" s="3" t="s">
        <v>1</v>
      </c>
      <c r="F172" s="3" t="s">
        <v>1</v>
      </c>
      <c r="G172" s="3" t="s">
        <v>1</v>
      </c>
      <c r="H172" s="4">
        <f>H173+H178</f>
        <v>0</v>
      </c>
      <c r="I172" s="4">
        <f>I173+I178</f>
        <v>0</v>
      </c>
      <c r="J172" s="4">
        <f>J173+J178</f>
        <v>0</v>
      </c>
      <c r="K172" s="4">
        <f>K175+K177</f>
        <v>0</v>
      </c>
      <c r="L172" s="4">
        <f>L175+L177</f>
        <v>0</v>
      </c>
      <c r="M172" s="4">
        <f>M173+M178</f>
        <v>0</v>
      </c>
      <c r="N172" s="8">
        <f t="shared" si="46"/>
        <v>0</v>
      </c>
      <c r="O172" s="8">
        <v>0</v>
      </c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5"/>
      <c r="EB172" s="85"/>
      <c r="EC172" s="85"/>
      <c r="ED172" s="85"/>
      <c r="EE172" s="85"/>
      <c r="EF172" s="85"/>
      <c r="EG172" s="85"/>
      <c r="EH172" s="85"/>
      <c r="EI172" s="85"/>
      <c r="EJ172" s="85"/>
      <c r="EK172" s="85"/>
      <c r="EL172" s="85"/>
      <c r="EM172" s="85"/>
      <c r="EN172" s="85"/>
      <c r="EO172" s="85"/>
      <c r="EP172" s="85"/>
      <c r="EQ172" s="85"/>
      <c r="ER172" s="85"/>
      <c r="ES172" s="85"/>
      <c r="ET172" s="85"/>
      <c r="EU172" s="85"/>
      <c r="EV172" s="85"/>
      <c r="EW172" s="85"/>
      <c r="EX172" s="85"/>
      <c r="EY172" s="85"/>
      <c r="EZ172" s="85"/>
      <c r="FA172" s="85"/>
      <c r="FB172" s="85"/>
      <c r="FC172" s="85"/>
      <c r="FD172" s="85"/>
      <c r="FE172" s="85"/>
      <c r="FF172" s="85"/>
      <c r="FG172" s="85"/>
      <c r="FH172" s="85"/>
      <c r="FI172" s="85"/>
      <c r="FJ172" s="85"/>
      <c r="FK172" s="85"/>
      <c r="FL172" s="85"/>
      <c r="FM172" s="85"/>
      <c r="FN172" s="85"/>
      <c r="FO172" s="85"/>
      <c r="FP172" s="85"/>
      <c r="FQ172" s="85"/>
      <c r="FR172" s="85"/>
      <c r="FS172" s="85"/>
      <c r="FT172" s="85"/>
      <c r="FU172" s="85"/>
      <c r="FV172" s="85"/>
      <c r="FW172" s="85"/>
      <c r="FX172" s="85"/>
      <c r="FY172" s="85"/>
      <c r="FZ172" s="85"/>
      <c r="GA172" s="85"/>
      <c r="GB172" s="85"/>
      <c r="GC172" s="85"/>
      <c r="GD172" s="85"/>
      <c r="GE172" s="85"/>
      <c r="GF172" s="85"/>
      <c r="GG172" s="85"/>
      <c r="GH172" s="85"/>
      <c r="GI172" s="85"/>
      <c r="GJ172" s="85"/>
      <c r="GK172" s="85"/>
      <c r="GL172" s="85"/>
      <c r="GM172" s="85"/>
      <c r="GN172" s="85"/>
      <c r="GO172" s="85"/>
      <c r="GP172" s="85"/>
      <c r="GQ172" s="85"/>
      <c r="GR172" s="85"/>
      <c r="GS172" s="85"/>
      <c r="GT172" s="85"/>
      <c r="GU172" s="85"/>
      <c r="GV172" s="85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85"/>
      <c r="IH172" s="85"/>
      <c r="II172" s="85"/>
      <c r="IJ172" s="85"/>
      <c r="IK172" s="85"/>
      <c r="IL172" s="85"/>
      <c r="IM172" s="85"/>
      <c r="IN172" s="85"/>
      <c r="IO172" s="85"/>
      <c r="IP172" s="85"/>
      <c r="IQ172" s="85"/>
      <c r="IR172" s="85"/>
      <c r="IS172" s="85"/>
      <c r="IT172" s="85"/>
    </row>
    <row r="173" spans="1:15" s="84" customFormat="1" ht="21.75" customHeight="1" hidden="1">
      <c r="A173" s="5" t="s">
        <v>14</v>
      </c>
      <c r="B173" s="6">
        <v>951</v>
      </c>
      <c r="C173" s="6" t="s">
        <v>56</v>
      </c>
      <c r="D173" s="7" t="s">
        <v>353</v>
      </c>
      <c r="E173" s="7" t="s">
        <v>16</v>
      </c>
      <c r="F173" s="7">
        <v>220</v>
      </c>
      <c r="G173" s="31"/>
      <c r="H173" s="8">
        <f>H174+H175</f>
        <v>0</v>
      </c>
      <c r="I173" s="8">
        <f>I174+I175</f>
        <v>0</v>
      </c>
      <c r="J173" s="8">
        <f>J174+J175</f>
        <v>0</v>
      </c>
      <c r="K173" s="8">
        <f>K175</f>
        <v>0</v>
      </c>
      <c r="L173" s="8">
        <f>L175</f>
        <v>0</v>
      </c>
      <c r="M173" s="8">
        <f>M174+M175</f>
        <v>0</v>
      </c>
      <c r="N173" s="8">
        <f t="shared" si="46"/>
        <v>0</v>
      </c>
      <c r="O173" s="8">
        <v>0</v>
      </c>
    </row>
    <row r="174" spans="1:15" s="84" customFormat="1" ht="21.75" customHeight="1" hidden="1">
      <c r="A174" s="5" t="s">
        <v>432</v>
      </c>
      <c r="B174" s="6">
        <v>951</v>
      </c>
      <c r="C174" s="6" t="s">
        <v>56</v>
      </c>
      <c r="D174" s="7" t="s">
        <v>353</v>
      </c>
      <c r="E174" s="7" t="s">
        <v>16</v>
      </c>
      <c r="F174" s="7">
        <v>225</v>
      </c>
      <c r="G174" s="31" t="s">
        <v>93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>H174-J174</f>
        <v>0</v>
      </c>
      <c r="O174" s="8">
        <v>0</v>
      </c>
    </row>
    <row r="175" spans="1:15" s="84" customFormat="1" ht="21.75" customHeight="1" hidden="1">
      <c r="A175" s="5" t="s">
        <v>17</v>
      </c>
      <c r="B175" s="6">
        <v>951</v>
      </c>
      <c r="C175" s="6" t="s">
        <v>56</v>
      </c>
      <c r="D175" s="7" t="s">
        <v>353</v>
      </c>
      <c r="E175" s="7" t="s">
        <v>16</v>
      </c>
      <c r="F175" s="7">
        <v>226</v>
      </c>
      <c r="G175" s="31" t="s">
        <v>93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f t="shared" si="46"/>
        <v>0</v>
      </c>
      <c r="O175" s="8">
        <v>0</v>
      </c>
    </row>
    <row r="176" spans="1:15" s="84" customFormat="1" ht="21.75" customHeight="1" hidden="1">
      <c r="A176" s="5" t="s">
        <v>108</v>
      </c>
      <c r="B176" s="6">
        <v>951</v>
      </c>
      <c r="C176" s="6" t="s">
        <v>56</v>
      </c>
      <c r="D176" s="7" t="s">
        <v>353</v>
      </c>
      <c r="E176" s="7" t="s">
        <v>16</v>
      </c>
      <c r="F176" s="7">
        <v>310</v>
      </c>
      <c r="G176" s="31"/>
      <c r="H176" s="8">
        <f aca="true" t="shared" si="57" ref="H176:M176">H177</f>
        <v>0</v>
      </c>
      <c r="I176" s="8">
        <f t="shared" si="57"/>
        <v>0</v>
      </c>
      <c r="J176" s="8">
        <f t="shared" si="57"/>
        <v>0</v>
      </c>
      <c r="K176" s="8">
        <f t="shared" si="57"/>
        <v>0</v>
      </c>
      <c r="L176" s="8">
        <f t="shared" si="57"/>
        <v>0</v>
      </c>
      <c r="M176" s="8">
        <f t="shared" si="57"/>
        <v>0</v>
      </c>
      <c r="N176" s="8">
        <f t="shared" si="46"/>
        <v>0</v>
      </c>
      <c r="O176" s="8">
        <v>0</v>
      </c>
    </row>
    <row r="177" spans="1:15" s="84" customFormat="1" ht="21.75" customHeight="1" hidden="1">
      <c r="A177" s="5" t="s">
        <v>108</v>
      </c>
      <c r="B177" s="6">
        <v>951</v>
      </c>
      <c r="C177" s="6" t="s">
        <v>56</v>
      </c>
      <c r="D177" s="7" t="s">
        <v>353</v>
      </c>
      <c r="E177" s="7" t="s">
        <v>16</v>
      </c>
      <c r="F177" s="7">
        <v>310</v>
      </c>
      <c r="G177" s="31" t="s">
        <v>93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15" s="84" customFormat="1" ht="21.75" customHeight="1" hidden="1">
      <c r="A178" s="5" t="s">
        <v>19</v>
      </c>
      <c r="B178" s="6">
        <v>951</v>
      </c>
      <c r="C178" s="6" t="s">
        <v>56</v>
      </c>
      <c r="D178" s="7" t="s">
        <v>353</v>
      </c>
      <c r="E178" s="7" t="s">
        <v>16</v>
      </c>
      <c r="F178" s="7">
        <v>340</v>
      </c>
      <c r="G178" s="31"/>
      <c r="H178" s="8">
        <f aca="true" t="shared" si="58" ref="H178:M178">H179</f>
        <v>0</v>
      </c>
      <c r="I178" s="8">
        <f t="shared" si="58"/>
        <v>0</v>
      </c>
      <c r="J178" s="8">
        <f t="shared" si="58"/>
        <v>0</v>
      </c>
      <c r="K178" s="8">
        <f t="shared" si="58"/>
        <v>0</v>
      </c>
      <c r="L178" s="8">
        <f t="shared" si="58"/>
        <v>0</v>
      </c>
      <c r="M178" s="8">
        <f t="shared" si="58"/>
        <v>0</v>
      </c>
      <c r="N178" s="8">
        <f t="shared" si="46"/>
        <v>0</v>
      </c>
      <c r="O178" s="8">
        <v>0</v>
      </c>
    </row>
    <row r="179" spans="1:15" s="84" customFormat="1" ht="21.75" customHeight="1" hidden="1">
      <c r="A179" s="5" t="s">
        <v>19</v>
      </c>
      <c r="B179" s="6">
        <v>951</v>
      </c>
      <c r="C179" s="6" t="s">
        <v>56</v>
      </c>
      <c r="D179" s="7" t="s">
        <v>353</v>
      </c>
      <c r="E179" s="7" t="s">
        <v>16</v>
      </c>
      <c r="F179" s="7">
        <v>340</v>
      </c>
      <c r="G179" s="31" t="s">
        <v>93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 t="shared" si="46"/>
        <v>0</v>
      </c>
      <c r="O179" s="8">
        <v>0</v>
      </c>
    </row>
    <row r="180" spans="1:254" s="68" customFormat="1" ht="71.25" customHeight="1">
      <c r="A180" s="1" t="s">
        <v>460</v>
      </c>
      <c r="B180" s="2">
        <v>951</v>
      </c>
      <c r="C180" s="2" t="s">
        <v>56</v>
      </c>
      <c r="D180" s="2">
        <v>9990085030</v>
      </c>
      <c r="E180" s="3" t="s">
        <v>1</v>
      </c>
      <c r="F180" s="3" t="s">
        <v>1</v>
      </c>
      <c r="G180" s="3" t="s">
        <v>1</v>
      </c>
      <c r="H180" s="4">
        <f>H181</f>
        <v>50000</v>
      </c>
      <c r="I180" s="4">
        <f>I181+I184</f>
        <v>0</v>
      </c>
      <c r="J180" s="4">
        <f>J181+J184</f>
        <v>0</v>
      </c>
      <c r="K180" s="4">
        <f>K181</f>
        <v>0</v>
      </c>
      <c r="L180" s="4">
        <f>L181</f>
        <v>0</v>
      </c>
      <c r="M180" s="4">
        <f>M181+M184</f>
        <v>0</v>
      </c>
      <c r="N180" s="8">
        <f t="shared" si="46"/>
        <v>50000</v>
      </c>
      <c r="O180" s="8">
        <v>0</v>
      </c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  <c r="DK180" s="85"/>
      <c r="DL180" s="85"/>
      <c r="DM180" s="85"/>
      <c r="DN180" s="85"/>
      <c r="DO180" s="85"/>
      <c r="DP180" s="85"/>
      <c r="DQ180" s="85"/>
      <c r="DR180" s="85"/>
      <c r="DS180" s="85"/>
      <c r="DT180" s="85"/>
      <c r="DU180" s="85"/>
      <c r="DV180" s="85"/>
      <c r="DW180" s="85"/>
      <c r="DX180" s="85"/>
      <c r="DY180" s="85"/>
      <c r="DZ180" s="85"/>
      <c r="EA180" s="85"/>
      <c r="EB180" s="85"/>
      <c r="EC180" s="85"/>
      <c r="ED180" s="85"/>
      <c r="EE180" s="85"/>
      <c r="EF180" s="85"/>
      <c r="EG180" s="85"/>
      <c r="EH180" s="85"/>
      <c r="EI180" s="85"/>
      <c r="EJ180" s="85"/>
      <c r="EK180" s="85"/>
      <c r="EL180" s="85"/>
      <c r="EM180" s="85"/>
      <c r="EN180" s="85"/>
      <c r="EO180" s="85"/>
      <c r="EP180" s="85"/>
      <c r="EQ180" s="85"/>
      <c r="ER180" s="85"/>
      <c r="ES180" s="85"/>
      <c r="ET180" s="85"/>
      <c r="EU180" s="85"/>
      <c r="EV180" s="85"/>
      <c r="EW180" s="85"/>
      <c r="EX180" s="85"/>
      <c r="EY180" s="85"/>
      <c r="EZ180" s="85"/>
      <c r="FA180" s="85"/>
      <c r="FB180" s="85"/>
      <c r="FC180" s="85"/>
      <c r="FD180" s="85"/>
      <c r="FE180" s="85"/>
      <c r="FF180" s="85"/>
      <c r="FG180" s="85"/>
      <c r="FH180" s="85"/>
      <c r="FI180" s="85"/>
      <c r="FJ180" s="85"/>
      <c r="FK180" s="85"/>
      <c r="FL180" s="85"/>
      <c r="FM180" s="85"/>
      <c r="FN180" s="85"/>
      <c r="FO180" s="85"/>
      <c r="FP180" s="85"/>
      <c r="FQ180" s="85"/>
      <c r="FR180" s="85"/>
      <c r="FS180" s="85"/>
      <c r="FT180" s="85"/>
      <c r="FU180" s="85"/>
      <c r="FV180" s="85"/>
      <c r="FW180" s="85"/>
      <c r="FX180" s="85"/>
      <c r="FY180" s="85"/>
      <c r="FZ180" s="85"/>
      <c r="GA180" s="85"/>
      <c r="GB180" s="85"/>
      <c r="GC180" s="85"/>
      <c r="GD180" s="85"/>
      <c r="GE180" s="85"/>
      <c r="GF180" s="85"/>
      <c r="GG180" s="85"/>
      <c r="GH180" s="85"/>
      <c r="GI180" s="85"/>
      <c r="GJ180" s="85"/>
      <c r="GK180" s="85"/>
      <c r="GL180" s="85"/>
      <c r="GM180" s="85"/>
      <c r="GN180" s="85"/>
      <c r="GO180" s="85"/>
      <c r="GP180" s="85"/>
      <c r="GQ180" s="85"/>
      <c r="GR180" s="85"/>
      <c r="GS180" s="85"/>
      <c r="GT180" s="85"/>
      <c r="GU180" s="85"/>
      <c r="GV180" s="85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85"/>
      <c r="IH180" s="85"/>
      <c r="II180" s="85"/>
      <c r="IJ180" s="85"/>
      <c r="IK180" s="85"/>
      <c r="IL180" s="85"/>
      <c r="IM180" s="85"/>
      <c r="IN180" s="85"/>
      <c r="IO180" s="85"/>
      <c r="IP180" s="85"/>
      <c r="IQ180" s="85"/>
      <c r="IR180" s="85"/>
      <c r="IS180" s="85"/>
      <c r="IT180" s="85"/>
    </row>
    <row r="181" spans="1:15" s="84" customFormat="1" ht="21.75" customHeight="1">
      <c r="A181" s="5" t="s">
        <v>14</v>
      </c>
      <c r="B181" s="6">
        <v>951</v>
      </c>
      <c r="C181" s="6" t="s">
        <v>56</v>
      </c>
      <c r="D181" s="6">
        <v>9990085030</v>
      </c>
      <c r="E181" s="7">
        <v>540</v>
      </c>
      <c r="F181" s="7">
        <v>250</v>
      </c>
      <c r="G181" s="31"/>
      <c r="H181" s="8">
        <f>H182</f>
        <v>50000</v>
      </c>
      <c r="I181" s="8">
        <f>I182</f>
        <v>0</v>
      </c>
      <c r="J181" s="8">
        <f>J182</f>
        <v>0</v>
      </c>
      <c r="K181" s="8">
        <v>0</v>
      </c>
      <c r="L181" s="8">
        <v>0</v>
      </c>
      <c r="M181" s="8">
        <f>M182</f>
        <v>0</v>
      </c>
      <c r="N181" s="8">
        <f t="shared" si="46"/>
        <v>50000</v>
      </c>
      <c r="O181" s="8">
        <v>0</v>
      </c>
    </row>
    <row r="182" spans="1:15" s="84" customFormat="1" ht="21.75" customHeight="1">
      <c r="A182" s="5" t="s">
        <v>17</v>
      </c>
      <c r="B182" s="6">
        <v>951</v>
      </c>
      <c r="C182" s="6" t="s">
        <v>56</v>
      </c>
      <c r="D182" s="6">
        <v>9990085030</v>
      </c>
      <c r="E182" s="7">
        <v>540</v>
      </c>
      <c r="F182" s="7">
        <v>251</v>
      </c>
      <c r="G182" s="31" t="s">
        <v>425</v>
      </c>
      <c r="H182" s="8">
        <v>50000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6"/>
        <v>50000</v>
      </c>
      <c r="O182" s="8">
        <v>0</v>
      </c>
    </row>
    <row r="183" spans="1:254" s="68" customFormat="1" ht="35.25" customHeight="1">
      <c r="A183" s="1" t="s">
        <v>477</v>
      </c>
      <c r="B183" s="2">
        <v>951</v>
      </c>
      <c r="C183" s="2" t="s">
        <v>68</v>
      </c>
      <c r="D183" s="3" t="s">
        <v>347</v>
      </c>
      <c r="E183" s="3" t="s">
        <v>1</v>
      </c>
      <c r="F183" s="3" t="s">
        <v>1</v>
      </c>
      <c r="G183" s="3" t="s">
        <v>1</v>
      </c>
      <c r="H183" s="4">
        <f aca="true" t="shared" si="59" ref="H183:M183">H184</f>
        <v>153000</v>
      </c>
      <c r="I183" s="4">
        <f t="shared" si="59"/>
        <v>0</v>
      </c>
      <c r="J183" s="4">
        <f t="shared" si="59"/>
        <v>0</v>
      </c>
      <c r="K183" s="4">
        <f t="shared" si="59"/>
        <v>0</v>
      </c>
      <c r="L183" s="4">
        <f t="shared" si="59"/>
        <v>0</v>
      </c>
      <c r="M183" s="4">
        <f t="shared" si="59"/>
        <v>0</v>
      </c>
      <c r="N183" s="4">
        <f>H183-J183</f>
        <v>153000</v>
      </c>
      <c r="O183" s="4">
        <v>0</v>
      </c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  <c r="EF183" s="85"/>
      <c r="EG183" s="85"/>
      <c r="EH183" s="85"/>
      <c r="EI183" s="85"/>
      <c r="EJ183" s="85"/>
      <c r="EK183" s="85"/>
      <c r="EL183" s="85"/>
      <c r="EM183" s="85"/>
      <c r="EN183" s="85"/>
      <c r="EO183" s="85"/>
      <c r="EP183" s="85"/>
      <c r="EQ183" s="85"/>
      <c r="ER183" s="85"/>
      <c r="ES183" s="85"/>
      <c r="ET183" s="85"/>
      <c r="EU183" s="85"/>
      <c r="EV183" s="85"/>
      <c r="EW183" s="85"/>
      <c r="EX183" s="85"/>
      <c r="EY183" s="85"/>
      <c r="EZ183" s="85"/>
      <c r="FA183" s="85"/>
      <c r="FB183" s="85"/>
      <c r="FC183" s="85"/>
      <c r="FD183" s="85"/>
      <c r="FE183" s="85"/>
      <c r="FF183" s="85"/>
      <c r="FG183" s="85"/>
      <c r="FH183" s="85"/>
      <c r="FI183" s="85"/>
      <c r="FJ183" s="85"/>
      <c r="FK183" s="85"/>
      <c r="FL183" s="85"/>
      <c r="FM183" s="85"/>
      <c r="FN183" s="85"/>
      <c r="FO183" s="85"/>
      <c r="FP183" s="85"/>
      <c r="FQ183" s="85"/>
      <c r="FR183" s="85"/>
      <c r="FS183" s="85"/>
      <c r="FT183" s="85"/>
      <c r="FU183" s="85"/>
      <c r="FV183" s="85"/>
      <c r="FW183" s="85"/>
      <c r="FX183" s="85"/>
      <c r="FY183" s="85"/>
      <c r="FZ183" s="85"/>
      <c r="GA183" s="85"/>
      <c r="GB183" s="85"/>
      <c r="GC183" s="85"/>
      <c r="GD183" s="85"/>
      <c r="GE183" s="85"/>
      <c r="GF183" s="85"/>
      <c r="GG183" s="85"/>
      <c r="GH183" s="85"/>
      <c r="GI183" s="85"/>
      <c r="GJ183" s="85"/>
      <c r="GK183" s="85"/>
      <c r="GL183" s="85"/>
      <c r="GM183" s="85"/>
      <c r="GN183" s="85"/>
      <c r="GO183" s="85"/>
      <c r="GP183" s="85"/>
      <c r="GQ183" s="85"/>
      <c r="GR183" s="85"/>
      <c r="GS183" s="85"/>
      <c r="GT183" s="85"/>
      <c r="GU183" s="85"/>
      <c r="GV183" s="85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85"/>
      <c r="IH183" s="85"/>
      <c r="II183" s="85"/>
      <c r="IJ183" s="85"/>
      <c r="IK183" s="85"/>
      <c r="IL183" s="85"/>
      <c r="IM183" s="85"/>
      <c r="IN183" s="85"/>
      <c r="IO183" s="85"/>
      <c r="IP183" s="85"/>
      <c r="IQ183" s="85"/>
      <c r="IR183" s="85"/>
      <c r="IS183" s="85"/>
      <c r="IT183" s="85"/>
    </row>
    <row r="184" spans="1:15" s="84" customFormat="1" ht="21.75" customHeight="1">
      <c r="A184" s="5" t="s">
        <v>19</v>
      </c>
      <c r="B184" s="6">
        <v>951</v>
      </c>
      <c r="C184" s="6" t="s">
        <v>68</v>
      </c>
      <c r="D184" s="7" t="s">
        <v>347</v>
      </c>
      <c r="E184" s="7" t="s">
        <v>16</v>
      </c>
      <c r="F184" s="7">
        <v>340</v>
      </c>
      <c r="G184" s="31"/>
      <c r="H184" s="8">
        <f>H185</f>
        <v>153000</v>
      </c>
      <c r="I184" s="8">
        <f>I185</f>
        <v>0</v>
      </c>
      <c r="J184" s="8">
        <f>J185</f>
        <v>0</v>
      </c>
      <c r="K184" s="8">
        <v>0</v>
      </c>
      <c r="L184" s="8">
        <v>0</v>
      </c>
      <c r="M184" s="8">
        <f>M185</f>
        <v>0</v>
      </c>
      <c r="N184" s="8">
        <f t="shared" si="46"/>
        <v>153000</v>
      </c>
      <c r="O184" s="8">
        <v>0</v>
      </c>
    </row>
    <row r="185" spans="1:15" s="84" customFormat="1" ht="21.75" customHeight="1">
      <c r="A185" s="5" t="s">
        <v>19</v>
      </c>
      <c r="B185" s="6">
        <v>951</v>
      </c>
      <c r="C185" s="6" t="s">
        <v>68</v>
      </c>
      <c r="D185" s="7" t="s">
        <v>347</v>
      </c>
      <c r="E185" s="7" t="s">
        <v>16</v>
      </c>
      <c r="F185" s="7">
        <v>346</v>
      </c>
      <c r="G185" s="31" t="s">
        <v>425</v>
      </c>
      <c r="H185" s="8">
        <v>153000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6"/>
        <v>153000</v>
      </c>
      <c r="O185" s="8">
        <v>0</v>
      </c>
    </row>
    <row r="186" spans="1:254" s="68" customFormat="1" ht="35.25" customHeight="1">
      <c r="A186" s="1" t="s">
        <v>69</v>
      </c>
      <c r="B186" s="2">
        <v>951</v>
      </c>
      <c r="C186" s="2" t="s">
        <v>68</v>
      </c>
      <c r="D186" s="3" t="s">
        <v>130</v>
      </c>
      <c r="E186" s="3" t="s">
        <v>1</v>
      </c>
      <c r="F186" s="3" t="s">
        <v>1</v>
      </c>
      <c r="G186" s="3" t="s">
        <v>1</v>
      </c>
      <c r="H186" s="4">
        <f aca="true" t="shared" si="60" ref="H186:M186">H187</f>
        <v>245600</v>
      </c>
      <c r="I186" s="4">
        <f t="shared" si="60"/>
        <v>95993.22</v>
      </c>
      <c r="J186" s="4">
        <f t="shared" si="60"/>
        <v>95993.22</v>
      </c>
      <c r="K186" s="4">
        <f t="shared" si="60"/>
        <v>0</v>
      </c>
      <c r="L186" s="4">
        <f t="shared" si="60"/>
        <v>0</v>
      </c>
      <c r="M186" s="4">
        <f t="shared" si="60"/>
        <v>95993.22</v>
      </c>
      <c r="N186" s="4">
        <f t="shared" si="46"/>
        <v>149606.78</v>
      </c>
      <c r="O186" s="4">
        <v>0</v>
      </c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  <c r="FS186" s="85"/>
      <c r="FT186" s="85"/>
      <c r="FU186" s="85"/>
      <c r="FV186" s="85"/>
      <c r="FW186" s="85"/>
      <c r="FX186" s="85"/>
      <c r="FY186" s="85"/>
      <c r="FZ186" s="85"/>
      <c r="GA186" s="85"/>
      <c r="GB186" s="85"/>
      <c r="GC186" s="85"/>
      <c r="GD186" s="85"/>
      <c r="GE186" s="85"/>
      <c r="GF186" s="85"/>
      <c r="GG186" s="85"/>
      <c r="GH186" s="85"/>
      <c r="GI186" s="85"/>
      <c r="GJ186" s="85"/>
      <c r="GK186" s="85"/>
      <c r="GL186" s="85"/>
      <c r="GM186" s="85"/>
      <c r="GN186" s="85"/>
      <c r="GO186" s="85"/>
      <c r="GP186" s="85"/>
      <c r="GQ186" s="85"/>
      <c r="GR186" s="85"/>
      <c r="GS186" s="85"/>
      <c r="GT186" s="85"/>
      <c r="GU186" s="85"/>
      <c r="GV186" s="85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85"/>
      <c r="IH186" s="85"/>
      <c r="II186" s="85"/>
      <c r="IJ186" s="85"/>
      <c r="IK186" s="85"/>
      <c r="IL186" s="85"/>
      <c r="IM186" s="85"/>
      <c r="IN186" s="85"/>
      <c r="IO186" s="85"/>
      <c r="IP186" s="85"/>
      <c r="IQ186" s="85"/>
      <c r="IR186" s="85"/>
      <c r="IS186" s="85"/>
      <c r="IT186" s="85"/>
    </row>
    <row r="187" spans="1:15" s="84" customFormat="1" ht="20.25" customHeight="1">
      <c r="A187" s="5" t="s">
        <v>14</v>
      </c>
      <c r="B187" s="6">
        <v>951</v>
      </c>
      <c r="C187" s="6" t="s">
        <v>68</v>
      </c>
      <c r="D187" s="7" t="s">
        <v>130</v>
      </c>
      <c r="E187" s="7" t="s">
        <v>16</v>
      </c>
      <c r="F187" s="7" t="s">
        <v>15</v>
      </c>
      <c r="G187" s="7" t="s">
        <v>1</v>
      </c>
      <c r="H187" s="8">
        <f>H188+H189</f>
        <v>245600</v>
      </c>
      <c r="I187" s="8">
        <f>I188+I189</f>
        <v>95993.22</v>
      </c>
      <c r="J187" s="8">
        <f>J188+J189</f>
        <v>95993.22</v>
      </c>
      <c r="K187" s="8">
        <f>K188</f>
        <v>0</v>
      </c>
      <c r="L187" s="8">
        <f>L188</f>
        <v>0</v>
      </c>
      <c r="M187" s="8">
        <f>M188+M189</f>
        <v>95993.22</v>
      </c>
      <c r="N187" s="8">
        <f t="shared" si="46"/>
        <v>149606.78</v>
      </c>
      <c r="O187" s="8">
        <v>0</v>
      </c>
    </row>
    <row r="188" spans="1:15" s="84" customFormat="1" ht="20.25" customHeight="1">
      <c r="A188" s="5" t="s">
        <v>24</v>
      </c>
      <c r="B188" s="6">
        <v>951</v>
      </c>
      <c r="C188" s="6" t="s">
        <v>68</v>
      </c>
      <c r="D188" s="7" t="s">
        <v>130</v>
      </c>
      <c r="E188" s="7" t="s">
        <v>16</v>
      </c>
      <c r="F188" s="7" t="s">
        <v>25</v>
      </c>
      <c r="G188" s="31" t="s">
        <v>425</v>
      </c>
      <c r="H188" s="8">
        <v>245600</v>
      </c>
      <c r="I188" s="8">
        <v>95993.22</v>
      </c>
      <c r="J188" s="8">
        <v>95993.22</v>
      </c>
      <c r="K188" s="8">
        <v>0</v>
      </c>
      <c r="L188" s="8">
        <v>0</v>
      </c>
      <c r="M188" s="8">
        <v>95993.22</v>
      </c>
      <c r="N188" s="8">
        <f t="shared" si="46"/>
        <v>149606.78</v>
      </c>
      <c r="O188" s="8">
        <v>0</v>
      </c>
    </row>
    <row r="189" spans="1:15" s="84" customFormat="1" ht="20.25" customHeight="1" hidden="1">
      <c r="A189" s="5" t="s">
        <v>26</v>
      </c>
      <c r="B189" s="6">
        <v>951</v>
      </c>
      <c r="C189" s="6" t="s">
        <v>68</v>
      </c>
      <c r="D189" s="7" t="s">
        <v>130</v>
      </c>
      <c r="E189" s="7" t="s">
        <v>16</v>
      </c>
      <c r="F189" s="6">
        <v>225</v>
      </c>
      <c r="G189" s="31" t="s">
        <v>93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6"/>
        <v>0</v>
      </c>
      <c r="O189" s="8">
        <v>0</v>
      </c>
    </row>
    <row r="190" spans="1:254" s="68" customFormat="1" ht="33" customHeight="1">
      <c r="A190" s="1" t="s">
        <v>438</v>
      </c>
      <c r="B190" s="2">
        <v>951</v>
      </c>
      <c r="C190" s="2" t="s">
        <v>68</v>
      </c>
      <c r="D190" s="3" t="s">
        <v>437</v>
      </c>
      <c r="E190" s="3" t="s">
        <v>1</v>
      </c>
      <c r="F190" s="3" t="s">
        <v>1</v>
      </c>
      <c r="G190" s="3" t="s">
        <v>1</v>
      </c>
      <c r="H190" s="4">
        <f aca="true" t="shared" si="61" ref="H190:M190">H191</f>
        <v>20000</v>
      </c>
      <c r="I190" s="4">
        <f t="shared" si="61"/>
        <v>10000</v>
      </c>
      <c r="J190" s="4">
        <f t="shared" si="61"/>
        <v>10000</v>
      </c>
      <c r="K190" s="4">
        <f t="shared" si="61"/>
        <v>0</v>
      </c>
      <c r="L190" s="4">
        <f t="shared" si="61"/>
        <v>0</v>
      </c>
      <c r="M190" s="4">
        <f t="shared" si="61"/>
        <v>10000</v>
      </c>
      <c r="N190" s="4">
        <f>H190-J190</f>
        <v>10000</v>
      </c>
      <c r="O190" s="4">
        <v>0</v>
      </c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  <c r="DK190" s="85"/>
      <c r="DL190" s="85"/>
      <c r="DM190" s="85"/>
      <c r="DN190" s="85"/>
      <c r="DO190" s="85"/>
      <c r="DP190" s="85"/>
      <c r="DQ190" s="85"/>
      <c r="DR190" s="85"/>
      <c r="DS190" s="85"/>
      <c r="DT190" s="85"/>
      <c r="DU190" s="85"/>
      <c r="DV190" s="85"/>
      <c r="DW190" s="85"/>
      <c r="DX190" s="85"/>
      <c r="DY190" s="85"/>
      <c r="DZ190" s="85"/>
      <c r="EA190" s="85"/>
      <c r="EB190" s="85"/>
      <c r="EC190" s="85"/>
      <c r="ED190" s="85"/>
      <c r="EE190" s="85"/>
      <c r="EF190" s="85"/>
      <c r="EG190" s="85"/>
      <c r="EH190" s="85"/>
      <c r="EI190" s="85"/>
      <c r="EJ190" s="85"/>
      <c r="EK190" s="85"/>
      <c r="EL190" s="85"/>
      <c r="EM190" s="85"/>
      <c r="EN190" s="85"/>
      <c r="EO190" s="85"/>
      <c r="EP190" s="85"/>
      <c r="EQ190" s="85"/>
      <c r="ER190" s="85"/>
      <c r="ES190" s="85"/>
      <c r="ET190" s="85"/>
      <c r="EU190" s="85"/>
      <c r="EV190" s="85"/>
      <c r="EW190" s="85"/>
      <c r="EX190" s="85"/>
      <c r="EY190" s="85"/>
      <c r="EZ190" s="85"/>
      <c r="FA190" s="85"/>
      <c r="FB190" s="85"/>
      <c r="FC190" s="85"/>
      <c r="FD190" s="85"/>
      <c r="FE190" s="85"/>
      <c r="FF190" s="85"/>
      <c r="FG190" s="85"/>
      <c r="FH190" s="85"/>
      <c r="FI190" s="85"/>
      <c r="FJ190" s="85"/>
      <c r="FK190" s="85"/>
      <c r="FL190" s="85"/>
      <c r="FM190" s="85"/>
      <c r="FN190" s="85"/>
      <c r="FO190" s="85"/>
      <c r="FP190" s="85"/>
      <c r="FQ190" s="85"/>
      <c r="FR190" s="85"/>
      <c r="FS190" s="85"/>
      <c r="FT190" s="85"/>
      <c r="FU190" s="85"/>
      <c r="FV190" s="85"/>
      <c r="FW190" s="85"/>
      <c r="FX190" s="85"/>
      <c r="FY190" s="85"/>
      <c r="FZ190" s="85"/>
      <c r="GA190" s="85"/>
      <c r="GB190" s="85"/>
      <c r="GC190" s="85"/>
      <c r="GD190" s="85"/>
      <c r="GE190" s="85"/>
      <c r="GF190" s="85"/>
      <c r="GG190" s="85"/>
      <c r="GH190" s="85"/>
      <c r="GI190" s="85"/>
      <c r="GJ190" s="85"/>
      <c r="GK190" s="85"/>
      <c r="GL190" s="85"/>
      <c r="GM190" s="85"/>
      <c r="GN190" s="85"/>
      <c r="GO190" s="85"/>
      <c r="GP190" s="85"/>
      <c r="GQ190" s="85"/>
      <c r="GR190" s="85"/>
      <c r="GS190" s="85"/>
      <c r="GT190" s="85"/>
      <c r="GU190" s="85"/>
      <c r="GV190" s="85"/>
      <c r="GW190" s="85"/>
      <c r="GX190" s="85"/>
      <c r="GY190" s="85"/>
      <c r="GZ190" s="85"/>
      <c r="HA190" s="85"/>
      <c r="HB190" s="85"/>
      <c r="HC190" s="85"/>
      <c r="HD190" s="85"/>
      <c r="HE190" s="85"/>
      <c r="HF190" s="85"/>
      <c r="HG190" s="85"/>
      <c r="HH190" s="85"/>
      <c r="HI190" s="85"/>
      <c r="HJ190" s="85"/>
      <c r="HK190" s="85"/>
      <c r="HL190" s="85"/>
      <c r="HM190" s="85"/>
      <c r="HN190" s="85"/>
      <c r="HO190" s="85"/>
      <c r="HP190" s="85"/>
      <c r="HQ190" s="85"/>
      <c r="HR190" s="85"/>
      <c r="HS190" s="85"/>
      <c r="HT190" s="85"/>
      <c r="HU190" s="85"/>
      <c r="HV190" s="85"/>
      <c r="HW190" s="85"/>
      <c r="HX190" s="85"/>
      <c r="HY190" s="85"/>
      <c r="HZ190" s="85"/>
      <c r="IA190" s="85"/>
      <c r="IB190" s="85"/>
      <c r="IC190" s="85"/>
      <c r="ID190" s="85"/>
      <c r="IE190" s="85"/>
      <c r="IF190" s="85"/>
      <c r="IG190" s="85"/>
      <c r="IH190" s="85"/>
      <c r="II190" s="85"/>
      <c r="IJ190" s="85"/>
      <c r="IK190" s="85"/>
      <c r="IL190" s="85"/>
      <c r="IM190" s="85"/>
      <c r="IN190" s="85"/>
      <c r="IO190" s="85"/>
      <c r="IP190" s="85"/>
      <c r="IQ190" s="85"/>
      <c r="IR190" s="85"/>
      <c r="IS190" s="85"/>
      <c r="IT190" s="85"/>
    </row>
    <row r="191" spans="1:15" s="84" customFormat="1" ht="21" customHeight="1">
      <c r="A191" s="5" t="s">
        <v>14</v>
      </c>
      <c r="B191" s="6">
        <v>951</v>
      </c>
      <c r="C191" s="6" t="s">
        <v>68</v>
      </c>
      <c r="D191" s="7" t="s">
        <v>437</v>
      </c>
      <c r="E191" s="7" t="s">
        <v>16</v>
      </c>
      <c r="F191" s="7">
        <v>220</v>
      </c>
      <c r="G191" s="7" t="s">
        <v>1</v>
      </c>
      <c r="H191" s="8">
        <f>H192</f>
        <v>20000</v>
      </c>
      <c r="I191" s="8">
        <f>I192</f>
        <v>10000</v>
      </c>
      <c r="J191" s="8">
        <f>J192</f>
        <v>10000</v>
      </c>
      <c r="K191" s="8">
        <f>K193</f>
        <v>0</v>
      </c>
      <c r="L191" s="8">
        <f>L193</f>
        <v>0</v>
      </c>
      <c r="M191" s="8">
        <f>M192</f>
        <v>10000</v>
      </c>
      <c r="N191" s="8">
        <f>H191-J191</f>
        <v>10000</v>
      </c>
      <c r="O191" s="8">
        <v>0</v>
      </c>
    </row>
    <row r="192" spans="1:15" s="84" customFormat="1" ht="22.5" customHeight="1">
      <c r="A192" s="5" t="s">
        <v>26</v>
      </c>
      <c r="B192" s="6">
        <v>951</v>
      </c>
      <c r="C192" s="6" t="s">
        <v>68</v>
      </c>
      <c r="D192" s="7" t="s">
        <v>437</v>
      </c>
      <c r="E192" s="7" t="s">
        <v>16</v>
      </c>
      <c r="F192" s="7">
        <v>225</v>
      </c>
      <c r="G192" s="31" t="s">
        <v>425</v>
      </c>
      <c r="H192" s="8">
        <v>20000</v>
      </c>
      <c r="I192" s="8">
        <v>10000</v>
      </c>
      <c r="J192" s="8">
        <v>10000</v>
      </c>
      <c r="K192" s="8">
        <v>0</v>
      </c>
      <c r="L192" s="8">
        <v>0</v>
      </c>
      <c r="M192" s="8">
        <v>10000</v>
      </c>
      <c r="N192" s="8">
        <f>H192-J192</f>
        <v>10000</v>
      </c>
      <c r="O192" s="8">
        <v>0</v>
      </c>
    </row>
    <row r="193" spans="1:254" s="68" customFormat="1" ht="45.75" customHeight="1">
      <c r="A193" s="1" t="s">
        <v>341</v>
      </c>
      <c r="B193" s="2">
        <v>951</v>
      </c>
      <c r="C193" s="2" t="s">
        <v>68</v>
      </c>
      <c r="D193" s="3" t="s">
        <v>131</v>
      </c>
      <c r="E193" s="3" t="s">
        <v>1</v>
      </c>
      <c r="F193" s="3" t="s">
        <v>1</v>
      </c>
      <c r="G193" s="3" t="s">
        <v>1</v>
      </c>
      <c r="H193" s="4">
        <f>H194+H198</f>
        <v>877500</v>
      </c>
      <c r="I193" s="4">
        <f>I194+I198</f>
        <v>719906</v>
      </c>
      <c r="J193" s="4">
        <f>J194+J198</f>
        <v>719906</v>
      </c>
      <c r="K193" s="4">
        <f>K194</f>
        <v>0</v>
      </c>
      <c r="L193" s="4">
        <f>L194</f>
        <v>0</v>
      </c>
      <c r="M193" s="4">
        <f>M194+M198</f>
        <v>719906</v>
      </c>
      <c r="N193" s="4">
        <f>N194+N198</f>
        <v>157594</v>
      </c>
      <c r="O193" s="4">
        <v>0</v>
      </c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  <c r="EF193" s="85"/>
      <c r="EG193" s="85"/>
      <c r="EH193" s="85"/>
      <c r="EI193" s="85"/>
      <c r="EJ193" s="85"/>
      <c r="EK193" s="85"/>
      <c r="EL193" s="85"/>
      <c r="EM193" s="85"/>
      <c r="EN193" s="85"/>
      <c r="EO193" s="85"/>
      <c r="EP193" s="85"/>
      <c r="EQ193" s="85"/>
      <c r="ER193" s="85"/>
      <c r="ES193" s="85"/>
      <c r="ET193" s="85"/>
      <c r="EU193" s="85"/>
      <c r="EV193" s="85"/>
      <c r="EW193" s="85"/>
      <c r="EX193" s="85"/>
      <c r="EY193" s="85"/>
      <c r="EZ193" s="85"/>
      <c r="FA193" s="85"/>
      <c r="FB193" s="85"/>
      <c r="FC193" s="85"/>
      <c r="FD193" s="85"/>
      <c r="FE193" s="85"/>
      <c r="FF193" s="85"/>
      <c r="FG193" s="85"/>
      <c r="FH193" s="85"/>
      <c r="FI193" s="85"/>
      <c r="FJ193" s="85"/>
      <c r="FK193" s="85"/>
      <c r="FL193" s="85"/>
      <c r="FM193" s="85"/>
      <c r="FN193" s="85"/>
      <c r="FO193" s="85"/>
      <c r="FP193" s="85"/>
      <c r="FQ193" s="85"/>
      <c r="FR193" s="85"/>
      <c r="FS193" s="85"/>
      <c r="FT193" s="85"/>
      <c r="FU193" s="85"/>
      <c r="FV193" s="85"/>
      <c r="FW193" s="85"/>
      <c r="FX193" s="85"/>
      <c r="FY193" s="85"/>
      <c r="FZ193" s="85"/>
      <c r="GA193" s="85"/>
      <c r="GB193" s="85"/>
      <c r="GC193" s="85"/>
      <c r="GD193" s="85"/>
      <c r="GE193" s="85"/>
      <c r="GF193" s="85"/>
      <c r="GG193" s="85"/>
      <c r="GH193" s="85"/>
      <c r="GI193" s="85"/>
      <c r="GJ193" s="85"/>
      <c r="GK193" s="85"/>
      <c r="GL193" s="85"/>
      <c r="GM193" s="85"/>
      <c r="GN193" s="85"/>
      <c r="GO193" s="85"/>
      <c r="GP193" s="85"/>
      <c r="GQ193" s="85"/>
      <c r="GR193" s="85"/>
      <c r="GS193" s="85"/>
      <c r="GT193" s="85"/>
      <c r="GU193" s="85"/>
      <c r="GV193" s="85"/>
      <c r="GW193" s="85"/>
      <c r="GX193" s="85"/>
      <c r="GY193" s="85"/>
      <c r="GZ193" s="85"/>
      <c r="HA193" s="85"/>
      <c r="HB193" s="85"/>
      <c r="HC193" s="85"/>
      <c r="HD193" s="85"/>
      <c r="HE193" s="85"/>
      <c r="HF193" s="85"/>
      <c r="HG193" s="85"/>
      <c r="HH193" s="85"/>
      <c r="HI193" s="85"/>
      <c r="HJ193" s="85"/>
      <c r="HK193" s="85"/>
      <c r="HL193" s="85"/>
      <c r="HM193" s="85"/>
      <c r="HN193" s="85"/>
      <c r="HO193" s="85"/>
      <c r="HP193" s="85"/>
      <c r="HQ193" s="85"/>
      <c r="HR193" s="85"/>
      <c r="HS193" s="85"/>
      <c r="HT193" s="85"/>
      <c r="HU193" s="85"/>
      <c r="HV193" s="85"/>
      <c r="HW193" s="85"/>
      <c r="HX193" s="85"/>
      <c r="HY193" s="85"/>
      <c r="HZ193" s="85"/>
      <c r="IA193" s="85"/>
      <c r="IB193" s="85"/>
      <c r="IC193" s="85"/>
      <c r="ID193" s="85"/>
      <c r="IE193" s="85"/>
      <c r="IF193" s="85"/>
      <c r="IG193" s="85"/>
      <c r="IH193" s="85"/>
      <c r="II193" s="85"/>
      <c r="IJ193" s="85"/>
      <c r="IK193" s="85"/>
      <c r="IL193" s="85"/>
      <c r="IM193" s="85"/>
      <c r="IN193" s="85"/>
      <c r="IO193" s="85"/>
      <c r="IP193" s="85"/>
      <c r="IQ193" s="85"/>
      <c r="IR193" s="85"/>
      <c r="IS193" s="85"/>
      <c r="IT193" s="85"/>
    </row>
    <row r="194" spans="1:15" s="84" customFormat="1" ht="21" customHeight="1">
      <c r="A194" s="5" t="s">
        <v>14</v>
      </c>
      <c r="B194" s="6">
        <v>951</v>
      </c>
      <c r="C194" s="6" t="s">
        <v>68</v>
      </c>
      <c r="D194" s="7" t="s">
        <v>131</v>
      </c>
      <c r="E194" s="7" t="s">
        <v>16</v>
      </c>
      <c r="F194" s="7">
        <v>220</v>
      </c>
      <c r="G194" s="7" t="s">
        <v>1</v>
      </c>
      <c r="H194" s="8">
        <f>H196+H197</f>
        <v>649100</v>
      </c>
      <c r="I194" s="8">
        <f>I196+I197</f>
        <v>491600</v>
      </c>
      <c r="J194" s="8">
        <f>J196+J197</f>
        <v>491600</v>
      </c>
      <c r="K194" s="8">
        <f>K195</f>
        <v>0</v>
      </c>
      <c r="L194" s="8">
        <f>L195</f>
        <v>0</v>
      </c>
      <c r="M194" s="8">
        <f>M196+M197</f>
        <v>491600</v>
      </c>
      <c r="N194" s="8">
        <f t="shared" si="46"/>
        <v>157500</v>
      </c>
      <c r="O194" s="8">
        <v>0</v>
      </c>
    </row>
    <row r="195" spans="1:15" s="84" customFormat="1" ht="22.5" customHeight="1" hidden="1">
      <c r="A195" s="5" t="s">
        <v>26</v>
      </c>
      <c r="B195" s="6">
        <v>951</v>
      </c>
      <c r="C195" s="6" t="s">
        <v>68</v>
      </c>
      <c r="D195" s="7" t="s">
        <v>131</v>
      </c>
      <c r="E195" s="7" t="s">
        <v>16</v>
      </c>
      <c r="F195" s="7">
        <v>225</v>
      </c>
      <c r="G195" s="31" t="s">
        <v>93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f t="shared" si="46"/>
        <v>0</v>
      </c>
      <c r="O195" s="8">
        <v>0</v>
      </c>
    </row>
    <row r="196" spans="1:15" s="84" customFormat="1" ht="22.5" customHeight="1">
      <c r="A196" s="5" t="s">
        <v>26</v>
      </c>
      <c r="B196" s="6">
        <v>951</v>
      </c>
      <c r="C196" s="6" t="s">
        <v>68</v>
      </c>
      <c r="D196" s="7" t="s">
        <v>131</v>
      </c>
      <c r="E196" s="7" t="s">
        <v>16</v>
      </c>
      <c r="F196" s="7">
        <v>225</v>
      </c>
      <c r="G196" s="31" t="s">
        <v>425</v>
      </c>
      <c r="H196" s="8">
        <v>267000</v>
      </c>
      <c r="I196" s="8">
        <v>125100</v>
      </c>
      <c r="J196" s="8">
        <v>125100</v>
      </c>
      <c r="K196" s="8">
        <v>0</v>
      </c>
      <c r="L196" s="8">
        <v>0</v>
      </c>
      <c r="M196" s="8">
        <v>125100</v>
      </c>
      <c r="N196" s="8">
        <f t="shared" si="46"/>
        <v>141900</v>
      </c>
      <c r="O196" s="8">
        <v>0</v>
      </c>
    </row>
    <row r="197" spans="1:15" s="84" customFormat="1" ht="22.5" customHeight="1">
      <c r="A197" s="5" t="s">
        <v>26</v>
      </c>
      <c r="B197" s="6">
        <v>951</v>
      </c>
      <c r="C197" s="6" t="s">
        <v>68</v>
      </c>
      <c r="D197" s="7" t="s">
        <v>131</v>
      </c>
      <c r="E197" s="7" t="s">
        <v>16</v>
      </c>
      <c r="F197" s="7">
        <v>225</v>
      </c>
      <c r="G197" s="31" t="s">
        <v>468</v>
      </c>
      <c r="H197" s="8">
        <v>382100</v>
      </c>
      <c r="I197" s="8">
        <v>366500</v>
      </c>
      <c r="J197" s="8">
        <v>366500</v>
      </c>
      <c r="K197" s="8">
        <v>0</v>
      </c>
      <c r="L197" s="8">
        <v>0</v>
      </c>
      <c r="M197" s="8">
        <v>366500</v>
      </c>
      <c r="N197" s="8">
        <f>H197-J197</f>
        <v>15600</v>
      </c>
      <c r="O197" s="8">
        <v>0</v>
      </c>
    </row>
    <row r="198" spans="1:15" s="84" customFormat="1" ht="21" customHeight="1">
      <c r="A198" s="5" t="s">
        <v>390</v>
      </c>
      <c r="B198" s="6">
        <v>951</v>
      </c>
      <c r="C198" s="6" t="s">
        <v>68</v>
      </c>
      <c r="D198" s="7" t="s">
        <v>131</v>
      </c>
      <c r="E198" s="7" t="s">
        <v>16</v>
      </c>
      <c r="F198" s="7">
        <v>300</v>
      </c>
      <c r="G198" s="7" t="s">
        <v>1</v>
      </c>
      <c r="H198" s="8">
        <f>H199+H201</f>
        <v>228400</v>
      </c>
      <c r="I198" s="8">
        <f>I199+I201</f>
        <v>228306</v>
      </c>
      <c r="J198" s="8">
        <f>J199+J201</f>
        <v>228306</v>
      </c>
      <c r="K198" s="8">
        <f>K199</f>
        <v>0</v>
      </c>
      <c r="L198" s="8">
        <f>L199</f>
        <v>0</v>
      </c>
      <c r="M198" s="8">
        <f>M199+M201</f>
        <v>228306</v>
      </c>
      <c r="N198" s="8">
        <f t="shared" si="46"/>
        <v>94</v>
      </c>
      <c r="O198" s="8">
        <v>0</v>
      </c>
    </row>
    <row r="199" spans="1:15" s="84" customFormat="1" ht="19.5" customHeight="1">
      <c r="A199" s="5" t="s">
        <v>108</v>
      </c>
      <c r="B199" s="6">
        <v>951</v>
      </c>
      <c r="C199" s="6" t="s">
        <v>68</v>
      </c>
      <c r="D199" s="7" t="s">
        <v>131</v>
      </c>
      <c r="E199" s="7" t="s">
        <v>16</v>
      </c>
      <c r="F199" s="7">
        <v>310</v>
      </c>
      <c r="G199" s="7" t="s">
        <v>1</v>
      </c>
      <c r="H199" s="8">
        <f>H200</f>
        <v>225000</v>
      </c>
      <c r="I199" s="8">
        <f>I200</f>
        <v>225000</v>
      </c>
      <c r="J199" s="8">
        <f>J200</f>
        <v>225000</v>
      </c>
      <c r="K199" s="8">
        <f>K200</f>
        <v>0</v>
      </c>
      <c r="L199" s="8">
        <f>L200</f>
        <v>0</v>
      </c>
      <c r="M199" s="8">
        <f>M200</f>
        <v>225000</v>
      </c>
      <c r="N199" s="8">
        <f t="shared" si="46"/>
        <v>0</v>
      </c>
      <c r="O199" s="8">
        <v>0</v>
      </c>
    </row>
    <row r="200" spans="1:15" s="84" customFormat="1" ht="21" customHeight="1">
      <c r="A200" s="5" t="s">
        <v>108</v>
      </c>
      <c r="B200" s="6">
        <v>951</v>
      </c>
      <c r="C200" s="6" t="s">
        <v>68</v>
      </c>
      <c r="D200" s="7" t="s">
        <v>131</v>
      </c>
      <c r="E200" s="7" t="s">
        <v>16</v>
      </c>
      <c r="F200" s="7">
        <v>310</v>
      </c>
      <c r="G200" s="7">
        <v>123</v>
      </c>
      <c r="H200" s="8">
        <v>225000</v>
      </c>
      <c r="I200" s="8">
        <v>225000</v>
      </c>
      <c r="J200" s="8">
        <v>225000</v>
      </c>
      <c r="K200" s="8">
        <v>0</v>
      </c>
      <c r="L200" s="8">
        <v>0</v>
      </c>
      <c r="M200" s="8">
        <v>225000</v>
      </c>
      <c r="N200" s="8">
        <f t="shared" si="46"/>
        <v>0</v>
      </c>
      <c r="O200" s="8">
        <v>0</v>
      </c>
    </row>
    <row r="201" spans="1:15" s="84" customFormat="1" ht="22.5" customHeight="1">
      <c r="A201" s="5" t="s">
        <v>19</v>
      </c>
      <c r="B201" s="6">
        <v>951</v>
      </c>
      <c r="C201" s="6" t="s">
        <v>68</v>
      </c>
      <c r="D201" s="7" t="s">
        <v>131</v>
      </c>
      <c r="E201" s="7" t="s">
        <v>16</v>
      </c>
      <c r="F201" s="7">
        <v>340</v>
      </c>
      <c r="G201" s="7" t="s">
        <v>1</v>
      </c>
      <c r="H201" s="8">
        <f aca="true" t="shared" si="62" ref="H201:M201">H202</f>
        <v>3400</v>
      </c>
      <c r="I201" s="8">
        <f t="shared" si="62"/>
        <v>3306</v>
      </c>
      <c r="J201" s="8">
        <f t="shared" si="62"/>
        <v>3306</v>
      </c>
      <c r="K201" s="8">
        <f t="shared" si="62"/>
        <v>0</v>
      </c>
      <c r="L201" s="8">
        <f t="shared" si="62"/>
        <v>0</v>
      </c>
      <c r="M201" s="8">
        <f t="shared" si="62"/>
        <v>3306</v>
      </c>
      <c r="N201" s="8">
        <f t="shared" si="46"/>
        <v>94</v>
      </c>
      <c r="O201" s="8">
        <v>0</v>
      </c>
    </row>
    <row r="202" spans="1:15" s="84" customFormat="1" ht="34.5" customHeight="1">
      <c r="A202" s="5" t="s">
        <v>455</v>
      </c>
      <c r="B202" s="6">
        <v>951</v>
      </c>
      <c r="C202" s="6" t="s">
        <v>68</v>
      </c>
      <c r="D202" s="7" t="s">
        <v>131</v>
      </c>
      <c r="E202" s="7" t="s">
        <v>16</v>
      </c>
      <c r="F202" s="7">
        <v>346</v>
      </c>
      <c r="G202" s="7">
        <v>100</v>
      </c>
      <c r="H202" s="8">
        <v>3400</v>
      </c>
      <c r="I202" s="8">
        <v>3306</v>
      </c>
      <c r="J202" s="8">
        <v>3306</v>
      </c>
      <c r="K202" s="8">
        <v>0</v>
      </c>
      <c r="L202" s="8">
        <v>0</v>
      </c>
      <c r="M202" s="8">
        <v>3306</v>
      </c>
      <c r="N202" s="8">
        <f t="shared" si="46"/>
        <v>94</v>
      </c>
      <c r="O202" s="8">
        <v>0</v>
      </c>
    </row>
    <row r="203" spans="1:254" s="68" customFormat="1" ht="21.75" customHeight="1">
      <c r="A203" s="1" t="s">
        <v>439</v>
      </c>
      <c r="B203" s="2">
        <v>951</v>
      </c>
      <c r="C203" s="2" t="s">
        <v>68</v>
      </c>
      <c r="D203" s="3" t="s">
        <v>360</v>
      </c>
      <c r="E203" s="3" t="s">
        <v>1</v>
      </c>
      <c r="F203" s="3" t="s">
        <v>1</v>
      </c>
      <c r="G203" s="3" t="s">
        <v>1</v>
      </c>
      <c r="H203" s="4">
        <f aca="true" t="shared" si="63" ref="H203:M203">H204</f>
        <v>90000</v>
      </c>
      <c r="I203" s="4">
        <f t="shared" si="63"/>
        <v>0</v>
      </c>
      <c r="J203" s="4">
        <f t="shared" si="63"/>
        <v>0</v>
      </c>
      <c r="K203" s="4">
        <f t="shared" si="63"/>
        <v>0</v>
      </c>
      <c r="L203" s="4">
        <f t="shared" si="63"/>
        <v>0</v>
      </c>
      <c r="M203" s="4">
        <f t="shared" si="63"/>
        <v>0</v>
      </c>
      <c r="N203" s="4">
        <f t="shared" si="46"/>
        <v>90000</v>
      </c>
      <c r="O203" s="4">
        <v>0</v>
      </c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  <c r="FS203" s="85"/>
      <c r="FT203" s="85"/>
      <c r="FU203" s="85"/>
      <c r="FV203" s="85"/>
      <c r="FW203" s="85"/>
      <c r="FX203" s="85"/>
      <c r="FY203" s="85"/>
      <c r="FZ203" s="85"/>
      <c r="GA203" s="85"/>
      <c r="GB203" s="85"/>
      <c r="GC203" s="85"/>
      <c r="GD203" s="85"/>
      <c r="GE203" s="85"/>
      <c r="GF203" s="85"/>
      <c r="GG203" s="85"/>
      <c r="GH203" s="85"/>
      <c r="GI203" s="85"/>
      <c r="GJ203" s="85"/>
      <c r="GK203" s="85"/>
      <c r="GL203" s="85"/>
      <c r="GM203" s="85"/>
      <c r="GN203" s="85"/>
      <c r="GO203" s="85"/>
      <c r="GP203" s="85"/>
      <c r="GQ203" s="85"/>
      <c r="GR203" s="85"/>
      <c r="GS203" s="85"/>
      <c r="GT203" s="85"/>
      <c r="GU203" s="85"/>
      <c r="GV203" s="85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85"/>
      <c r="IH203" s="85"/>
      <c r="II203" s="85"/>
      <c r="IJ203" s="85"/>
      <c r="IK203" s="85"/>
      <c r="IL203" s="85"/>
      <c r="IM203" s="85"/>
      <c r="IN203" s="85"/>
      <c r="IO203" s="85"/>
      <c r="IP203" s="85"/>
      <c r="IQ203" s="85"/>
      <c r="IR203" s="85"/>
      <c r="IS203" s="85"/>
      <c r="IT203" s="85"/>
    </row>
    <row r="204" spans="1:15" s="84" customFormat="1" ht="21" customHeight="1">
      <c r="A204" s="5" t="s">
        <v>14</v>
      </c>
      <c r="B204" s="6">
        <v>951</v>
      </c>
      <c r="C204" s="6" t="s">
        <v>68</v>
      </c>
      <c r="D204" s="7" t="s">
        <v>360</v>
      </c>
      <c r="E204" s="7" t="s">
        <v>16</v>
      </c>
      <c r="F204" s="7">
        <v>220</v>
      </c>
      <c r="G204" s="7" t="s">
        <v>1</v>
      </c>
      <c r="H204" s="8">
        <f>H205+H206</f>
        <v>90000</v>
      </c>
      <c r="I204" s="8">
        <f>I205+I206</f>
        <v>0</v>
      </c>
      <c r="J204" s="8">
        <f>J205+J206</f>
        <v>0</v>
      </c>
      <c r="K204" s="8">
        <f>K206</f>
        <v>0</v>
      </c>
      <c r="L204" s="8">
        <f>L206</f>
        <v>0</v>
      </c>
      <c r="M204" s="8">
        <f>M205+M206</f>
        <v>0</v>
      </c>
      <c r="N204" s="8">
        <f t="shared" si="46"/>
        <v>90000</v>
      </c>
      <c r="O204" s="8">
        <v>0</v>
      </c>
    </row>
    <row r="205" spans="1:15" s="84" customFormat="1" ht="22.5" customHeight="1">
      <c r="A205" s="5" t="s">
        <v>17</v>
      </c>
      <c r="B205" s="6">
        <v>951</v>
      </c>
      <c r="C205" s="6" t="s">
        <v>68</v>
      </c>
      <c r="D205" s="7" t="s">
        <v>360</v>
      </c>
      <c r="E205" s="7" t="s">
        <v>16</v>
      </c>
      <c r="F205" s="7">
        <v>226</v>
      </c>
      <c r="G205" s="31" t="s">
        <v>425</v>
      </c>
      <c r="H205" s="8">
        <v>20000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 t="shared" si="46"/>
        <v>20000</v>
      </c>
      <c r="O205" s="8">
        <v>0</v>
      </c>
    </row>
    <row r="206" spans="1:15" s="84" customFormat="1" ht="22.5" customHeight="1">
      <c r="A206" s="5" t="s">
        <v>17</v>
      </c>
      <c r="B206" s="6">
        <v>951</v>
      </c>
      <c r="C206" s="6" t="s">
        <v>68</v>
      </c>
      <c r="D206" s="7" t="s">
        <v>360</v>
      </c>
      <c r="E206" s="7" t="s">
        <v>16</v>
      </c>
      <c r="F206" s="7">
        <v>226</v>
      </c>
      <c r="G206" s="31" t="s">
        <v>468</v>
      </c>
      <c r="H206" s="8">
        <v>70000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46"/>
        <v>70000</v>
      </c>
      <c r="O206" s="8">
        <v>0</v>
      </c>
    </row>
    <row r="207" spans="1:254" s="68" customFormat="1" ht="24.75" customHeight="1" hidden="1">
      <c r="A207" s="1" t="s">
        <v>340</v>
      </c>
      <c r="B207" s="2">
        <v>951</v>
      </c>
      <c r="C207" s="2" t="s">
        <v>68</v>
      </c>
      <c r="D207" s="3" t="s">
        <v>339</v>
      </c>
      <c r="E207" s="7"/>
      <c r="F207" s="7"/>
      <c r="G207" s="7"/>
      <c r="H207" s="4">
        <f aca="true" t="shared" si="64" ref="H207:M207">H208+H212+H210</f>
        <v>0</v>
      </c>
      <c r="I207" s="4">
        <f t="shared" si="64"/>
        <v>0</v>
      </c>
      <c r="J207" s="4">
        <f t="shared" si="64"/>
        <v>0</v>
      </c>
      <c r="K207" s="4">
        <f t="shared" si="64"/>
        <v>0</v>
      </c>
      <c r="L207" s="4">
        <f t="shared" si="64"/>
        <v>0</v>
      </c>
      <c r="M207" s="4">
        <f t="shared" si="64"/>
        <v>0</v>
      </c>
      <c r="N207" s="8">
        <f t="shared" si="46"/>
        <v>0</v>
      </c>
      <c r="O207" s="8">
        <v>0</v>
      </c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O207" s="85"/>
      <c r="DP207" s="85"/>
      <c r="DQ207" s="85"/>
      <c r="DR207" s="85"/>
      <c r="DS207" s="85"/>
      <c r="DT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  <c r="EG207" s="85"/>
      <c r="EH207" s="85"/>
      <c r="EI207" s="85"/>
      <c r="EJ207" s="85"/>
      <c r="EK207" s="85"/>
      <c r="EL207" s="85"/>
      <c r="EM207" s="85"/>
      <c r="EN207" s="85"/>
      <c r="EO207" s="85"/>
      <c r="EP207" s="85"/>
      <c r="EQ207" s="85"/>
      <c r="ER207" s="85"/>
      <c r="ES207" s="85"/>
      <c r="ET207" s="85"/>
      <c r="EU207" s="85"/>
      <c r="EV207" s="85"/>
      <c r="EW207" s="85"/>
      <c r="EX207" s="85"/>
      <c r="EY207" s="85"/>
      <c r="EZ207" s="85"/>
      <c r="FA207" s="85"/>
      <c r="FB207" s="85"/>
      <c r="FC207" s="85"/>
      <c r="FD207" s="85"/>
      <c r="FE207" s="85"/>
      <c r="FF207" s="85"/>
      <c r="FG207" s="85"/>
      <c r="FH207" s="85"/>
      <c r="FI207" s="85"/>
      <c r="FJ207" s="85"/>
      <c r="FK207" s="85"/>
      <c r="FL207" s="85"/>
      <c r="FM207" s="85"/>
      <c r="FN207" s="85"/>
      <c r="FO207" s="85"/>
      <c r="FP207" s="85"/>
      <c r="FQ207" s="85"/>
      <c r="FR207" s="85"/>
      <c r="FS207" s="85"/>
      <c r="FT207" s="85"/>
      <c r="FU207" s="85"/>
      <c r="FV207" s="85"/>
      <c r="FW207" s="85"/>
      <c r="FX207" s="85"/>
      <c r="FY207" s="85"/>
      <c r="FZ207" s="85"/>
      <c r="GA207" s="85"/>
      <c r="GB207" s="85"/>
      <c r="GC207" s="85"/>
      <c r="GD207" s="85"/>
      <c r="GE207" s="85"/>
      <c r="GF207" s="85"/>
      <c r="GG207" s="85"/>
      <c r="GH207" s="85"/>
      <c r="GI207" s="85"/>
      <c r="GJ207" s="85"/>
      <c r="GK207" s="85"/>
      <c r="GL207" s="85"/>
      <c r="GM207" s="85"/>
      <c r="GN207" s="85"/>
      <c r="GO207" s="85"/>
      <c r="GP207" s="85"/>
      <c r="GQ207" s="85"/>
      <c r="GR207" s="85"/>
      <c r="GS207" s="85"/>
      <c r="GT207" s="85"/>
      <c r="GU207" s="85"/>
      <c r="GV207" s="85"/>
      <c r="GW207" s="85"/>
      <c r="GX207" s="85"/>
      <c r="GY207" s="85"/>
      <c r="GZ207" s="85"/>
      <c r="HA207" s="85"/>
      <c r="HB207" s="85"/>
      <c r="HC207" s="85"/>
      <c r="HD207" s="85"/>
      <c r="HE207" s="85"/>
      <c r="HF207" s="85"/>
      <c r="HG207" s="85"/>
      <c r="HH207" s="85"/>
      <c r="HI207" s="85"/>
      <c r="HJ207" s="85"/>
      <c r="HK207" s="85"/>
      <c r="HL207" s="85"/>
      <c r="HM207" s="85"/>
      <c r="HN207" s="85"/>
      <c r="HO207" s="85"/>
      <c r="HP207" s="85"/>
      <c r="HQ207" s="85"/>
      <c r="HR207" s="85"/>
      <c r="HS207" s="85"/>
      <c r="HT207" s="85"/>
      <c r="HU207" s="85"/>
      <c r="HV207" s="85"/>
      <c r="HW207" s="85"/>
      <c r="HX207" s="85"/>
      <c r="HY207" s="85"/>
      <c r="HZ207" s="85"/>
      <c r="IA207" s="85"/>
      <c r="IB207" s="85"/>
      <c r="IC207" s="85"/>
      <c r="ID207" s="85"/>
      <c r="IE207" s="85"/>
      <c r="IF207" s="85"/>
      <c r="IG207" s="85"/>
      <c r="IH207" s="85"/>
      <c r="II207" s="85"/>
      <c r="IJ207" s="85"/>
      <c r="IK207" s="85"/>
      <c r="IL207" s="85"/>
      <c r="IM207" s="85"/>
      <c r="IN207" s="85"/>
      <c r="IO207" s="85"/>
      <c r="IP207" s="85"/>
      <c r="IQ207" s="85"/>
      <c r="IR207" s="85"/>
      <c r="IS207" s="85"/>
      <c r="IT207" s="85"/>
    </row>
    <row r="208" spans="1:15" s="84" customFormat="1" ht="20.25" customHeight="1" hidden="1">
      <c r="A208" s="5" t="s">
        <v>14</v>
      </c>
      <c r="B208" s="6">
        <v>951</v>
      </c>
      <c r="C208" s="6" t="s">
        <v>68</v>
      </c>
      <c r="D208" s="7" t="s">
        <v>339</v>
      </c>
      <c r="E208" s="7" t="s">
        <v>16</v>
      </c>
      <c r="F208" s="7" t="s">
        <v>15</v>
      </c>
      <c r="G208" s="7" t="s">
        <v>1</v>
      </c>
      <c r="H208" s="8">
        <f aca="true" t="shared" si="65" ref="H208:M208">H209</f>
        <v>0</v>
      </c>
      <c r="I208" s="8">
        <f t="shared" si="65"/>
        <v>0</v>
      </c>
      <c r="J208" s="8">
        <f t="shared" si="65"/>
        <v>0</v>
      </c>
      <c r="K208" s="8">
        <f t="shared" si="65"/>
        <v>0</v>
      </c>
      <c r="L208" s="8">
        <f t="shared" si="65"/>
        <v>0</v>
      </c>
      <c r="M208" s="8">
        <f t="shared" si="65"/>
        <v>0</v>
      </c>
      <c r="N208" s="8">
        <f t="shared" si="46"/>
        <v>0</v>
      </c>
      <c r="O208" s="8">
        <v>0</v>
      </c>
    </row>
    <row r="209" spans="1:15" s="84" customFormat="1" ht="19.5" customHeight="1" hidden="1">
      <c r="A209" s="5" t="s">
        <v>26</v>
      </c>
      <c r="B209" s="6">
        <v>951</v>
      </c>
      <c r="C209" s="6" t="s">
        <v>68</v>
      </c>
      <c r="D209" s="7" t="s">
        <v>339</v>
      </c>
      <c r="E209" s="7" t="s">
        <v>16</v>
      </c>
      <c r="F209" s="7" t="s">
        <v>27</v>
      </c>
      <c r="G209" s="7" t="s">
        <v>8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 t="shared" si="46"/>
        <v>0</v>
      </c>
      <c r="O209" s="8">
        <v>0</v>
      </c>
    </row>
    <row r="210" spans="1:15" s="84" customFormat="1" ht="19.5" customHeight="1" hidden="1">
      <c r="A210" s="5"/>
      <c r="B210" s="6">
        <v>951</v>
      </c>
      <c r="C210" s="6" t="s">
        <v>68</v>
      </c>
      <c r="D210" s="7" t="s">
        <v>131</v>
      </c>
      <c r="E210" s="7" t="s">
        <v>16</v>
      </c>
      <c r="F210" s="7">
        <v>310</v>
      </c>
      <c r="G210" s="7" t="s">
        <v>1</v>
      </c>
      <c r="H210" s="8">
        <f aca="true" t="shared" si="66" ref="H210:M210">H211</f>
        <v>0</v>
      </c>
      <c r="I210" s="8">
        <f t="shared" si="66"/>
        <v>0</v>
      </c>
      <c r="J210" s="8">
        <f t="shared" si="66"/>
        <v>0</v>
      </c>
      <c r="K210" s="8">
        <f t="shared" si="66"/>
        <v>0</v>
      </c>
      <c r="L210" s="8">
        <f t="shared" si="66"/>
        <v>0</v>
      </c>
      <c r="M210" s="8">
        <f t="shared" si="66"/>
        <v>0</v>
      </c>
      <c r="N210" s="8">
        <f t="shared" si="46"/>
        <v>0</v>
      </c>
      <c r="O210" s="8">
        <v>0</v>
      </c>
    </row>
    <row r="211" spans="1:15" s="84" customFormat="1" ht="19.5" customHeight="1" hidden="1">
      <c r="A211" s="5"/>
      <c r="B211" s="6">
        <v>951</v>
      </c>
      <c r="C211" s="6" t="s">
        <v>68</v>
      </c>
      <c r="D211" s="7" t="s">
        <v>131</v>
      </c>
      <c r="E211" s="7" t="s">
        <v>16</v>
      </c>
      <c r="F211" s="7">
        <v>310</v>
      </c>
      <c r="G211" s="7" t="s">
        <v>8</v>
      </c>
      <c r="H211" s="8">
        <v>0</v>
      </c>
      <c r="I211" s="8">
        <v>0</v>
      </c>
      <c r="J211" s="8">
        <v>0</v>
      </c>
      <c r="K211" s="8"/>
      <c r="L211" s="8"/>
      <c r="M211" s="8">
        <v>0</v>
      </c>
      <c r="N211" s="8">
        <f t="shared" si="46"/>
        <v>0</v>
      </c>
      <c r="O211" s="8">
        <v>0</v>
      </c>
    </row>
    <row r="212" spans="1:15" s="84" customFormat="1" ht="20.25" customHeight="1" hidden="1">
      <c r="A212" s="5" t="s">
        <v>19</v>
      </c>
      <c r="B212" s="6">
        <v>951</v>
      </c>
      <c r="C212" s="6" t="s">
        <v>68</v>
      </c>
      <c r="D212" s="7" t="s">
        <v>339</v>
      </c>
      <c r="E212" s="7" t="s">
        <v>16</v>
      </c>
      <c r="F212" s="7" t="s">
        <v>20</v>
      </c>
      <c r="G212" s="7" t="s">
        <v>1</v>
      </c>
      <c r="H212" s="8">
        <f aca="true" t="shared" si="67" ref="H212:M212">H213</f>
        <v>0</v>
      </c>
      <c r="I212" s="8">
        <f t="shared" si="67"/>
        <v>0</v>
      </c>
      <c r="J212" s="8">
        <f t="shared" si="67"/>
        <v>0</v>
      </c>
      <c r="K212" s="8">
        <f t="shared" si="67"/>
        <v>0</v>
      </c>
      <c r="L212" s="8">
        <f t="shared" si="67"/>
        <v>0</v>
      </c>
      <c r="M212" s="8">
        <f t="shared" si="67"/>
        <v>0</v>
      </c>
      <c r="N212" s="8">
        <f t="shared" si="46"/>
        <v>0</v>
      </c>
      <c r="O212" s="8">
        <v>0</v>
      </c>
    </row>
    <row r="213" spans="1:15" s="84" customFormat="1" ht="18.75" customHeight="1" hidden="1">
      <c r="A213" s="5" t="s">
        <v>19</v>
      </c>
      <c r="B213" s="6">
        <v>951</v>
      </c>
      <c r="C213" s="6" t="s">
        <v>68</v>
      </c>
      <c r="D213" s="7" t="s">
        <v>339</v>
      </c>
      <c r="E213" s="7" t="s">
        <v>16</v>
      </c>
      <c r="F213" s="7" t="s">
        <v>20</v>
      </c>
      <c r="G213" s="7" t="s">
        <v>8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 t="shared" si="46"/>
        <v>0</v>
      </c>
      <c r="O213" s="8">
        <v>0</v>
      </c>
    </row>
    <row r="214" spans="1:254" s="68" customFormat="1" ht="32.25" customHeight="1">
      <c r="A214" s="1" t="s">
        <v>441</v>
      </c>
      <c r="B214" s="2">
        <v>951</v>
      </c>
      <c r="C214" s="2" t="s">
        <v>68</v>
      </c>
      <c r="D214" s="3" t="s">
        <v>440</v>
      </c>
      <c r="E214" s="3" t="s">
        <v>1</v>
      </c>
      <c r="F214" s="3" t="s">
        <v>1</v>
      </c>
      <c r="G214" s="3" t="s">
        <v>1</v>
      </c>
      <c r="H214" s="4">
        <f aca="true" t="shared" si="68" ref="H214:M214">H215</f>
        <v>10000</v>
      </c>
      <c r="I214" s="4">
        <f t="shared" si="68"/>
        <v>0</v>
      </c>
      <c r="J214" s="4">
        <f t="shared" si="68"/>
        <v>0</v>
      </c>
      <c r="K214" s="4">
        <f t="shared" si="68"/>
        <v>0</v>
      </c>
      <c r="L214" s="4">
        <f t="shared" si="68"/>
        <v>0</v>
      </c>
      <c r="M214" s="4">
        <f t="shared" si="68"/>
        <v>0</v>
      </c>
      <c r="N214" s="4">
        <f>H214-J214</f>
        <v>10000</v>
      </c>
      <c r="O214" s="4">
        <v>0</v>
      </c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  <c r="DK214" s="85"/>
      <c r="DL214" s="85"/>
      <c r="DM214" s="85"/>
      <c r="DN214" s="85"/>
      <c r="DO214" s="85"/>
      <c r="DP214" s="85"/>
      <c r="DQ214" s="85"/>
      <c r="DR214" s="85"/>
      <c r="DS214" s="85"/>
      <c r="DT214" s="85"/>
      <c r="DU214" s="85"/>
      <c r="DV214" s="85"/>
      <c r="DW214" s="85"/>
      <c r="DX214" s="85"/>
      <c r="DY214" s="85"/>
      <c r="DZ214" s="85"/>
      <c r="EA214" s="85"/>
      <c r="EB214" s="85"/>
      <c r="EC214" s="85"/>
      <c r="ED214" s="85"/>
      <c r="EE214" s="85"/>
      <c r="EF214" s="85"/>
      <c r="EG214" s="85"/>
      <c r="EH214" s="85"/>
      <c r="EI214" s="85"/>
      <c r="EJ214" s="85"/>
      <c r="EK214" s="85"/>
      <c r="EL214" s="85"/>
      <c r="EM214" s="85"/>
      <c r="EN214" s="85"/>
      <c r="EO214" s="85"/>
      <c r="EP214" s="85"/>
      <c r="EQ214" s="85"/>
      <c r="ER214" s="85"/>
      <c r="ES214" s="85"/>
      <c r="ET214" s="85"/>
      <c r="EU214" s="85"/>
      <c r="EV214" s="85"/>
      <c r="EW214" s="85"/>
      <c r="EX214" s="85"/>
      <c r="EY214" s="85"/>
      <c r="EZ214" s="85"/>
      <c r="FA214" s="85"/>
      <c r="FB214" s="85"/>
      <c r="FC214" s="85"/>
      <c r="FD214" s="85"/>
      <c r="FE214" s="85"/>
      <c r="FF214" s="85"/>
      <c r="FG214" s="85"/>
      <c r="FH214" s="85"/>
      <c r="FI214" s="85"/>
      <c r="FJ214" s="85"/>
      <c r="FK214" s="85"/>
      <c r="FL214" s="85"/>
      <c r="FM214" s="85"/>
      <c r="FN214" s="85"/>
      <c r="FO214" s="85"/>
      <c r="FP214" s="85"/>
      <c r="FQ214" s="85"/>
      <c r="FR214" s="85"/>
      <c r="FS214" s="85"/>
      <c r="FT214" s="85"/>
      <c r="FU214" s="85"/>
      <c r="FV214" s="85"/>
      <c r="FW214" s="85"/>
      <c r="FX214" s="85"/>
      <c r="FY214" s="85"/>
      <c r="FZ214" s="85"/>
      <c r="GA214" s="85"/>
      <c r="GB214" s="85"/>
      <c r="GC214" s="85"/>
      <c r="GD214" s="85"/>
      <c r="GE214" s="85"/>
      <c r="GF214" s="85"/>
      <c r="GG214" s="85"/>
      <c r="GH214" s="85"/>
      <c r="GI214" s="85"/>
      <c r="GJ214" s="85"/>
      <c r="GK214" s="85"/>
      <c r="GL214" s="85"/>
      <c r="GM214" s="85"/>
      <c r="GN214" s="85"/>
      <c r="GO214" s="85"/>
      <c r="GP214" s="85"/>
      <c r="GQ214" s="85"/>
      <c r="GR214" s="85"/>
      <c r="GS214" s="85"/>
      <c r="GT214" s="85"/>
      <c r="GU214" s="85"/>
      <c r="GV214" s="85"/>
      <c r="GW214" s="85"/>
      <c r="GX214" s="85"/>
      <c r="GY214" s="85"/>
      <c r="GZ214" s="85"/>
      <c r="HA214" s="85"/>
      <c r="HB214" s="85"/>
      <c r="HC214" s="85"/>
      <c r="HD214" s="85"/>
      <c r="HE214" s="85"/>
      <c r="HF214" s="85"/>
      <c r="HG214" s="85"/>
      <c r="HH214" s="85"/>
      <c r="HI214" s="85"/>
      <c r="HJ214" s="85"/>
      <c r="HK214" s="85"/>
      <c r="HL214" s="85"/>
      <c r="HM214" s="85"/>
      <c r="HN214" s="85"/>
      <c r="HO214" s="85"/>
      <c r="HP214" s="85"/>
      <c r="HQ214" s="85"/>
      <c r="HR214" s="85"/>
      <c r="HS214" s="85"/>
      <c r="HT214" s="85"/>
      <c r="HU214" s="85"/>
      <c r="HV214" s="85"/>
      <c r="HW214" s="85"/>
      <c r="HX214" s="85"/>
      <c r="HY214" s="85"/>
      <c r="HZ214" s="85"/>
      <c r="IA214" s="85"/>
      <c r="IB214" s="85"/>
      <c r="IC214" s="85"/>
      <c r="ID214" s="85"/>
      <c r="IE214" s="85"/>
      <c r="IF214" s="85"/>
      <c r="IG214" s="85"/>
      <c r="IH214" s="85"/>
      <c r="II214" s="85"/>
      <c r="IJ214" s="85"/>
      <c r="IK214" s="85"/>
      <c r="IL214" s="85"/>
      <c r="IM214" s="85"/>
      <c r="IN214" s="85"/>
      <c r="IO214" s="85"/>
      <c r="IP214" s="85"/>
      <c r="IQ214" s="85"/>
      <c r="IR214" s="85"/>
      <c r="IS214" s="85"/>
      <c r="IT214" s="85"/>
    </row>
    <row r="215" spans="1:15" s="84" customFormat="1" ht="21" customHeight="1">
      <c r="A215" s="5" t="s">
        <v>14</v>
      </c>
      <c r="B215" s="6">
        <v>951</v>
      </c>
      <c r="C215" s="6" t="s">
        <v>68</v>
      </c>
      <c r="D215" s="7" t="s">
        <v>440</v>
      </c>
      <c r="E215" s="7" t="s">
        <v>16</v>
      </c>
      <c r="F215" s="7">
        <v>220</v>
      </c>
      <c r="G215" s="7" t="s">
        <v>1</v>
      </c>
      <c r="H215" s="8">
        <f>H216+H217</f>
        <v>10000</v>
      </c>
      <c r="I215" s="8">
        <f>I216+I217</f>
        <v>0</v>
      </c>
      <c r="J215" s="8">
        <f>J216+J217</f>
        <v>0</v>
      </c>
      <c r="K215" s="8">
        <f>K217</f>
        <v>0</v>
      </c>
      <c r="L215" s="8">
        <f>L217</f>
        <v>0</v>
      </c>
      <c r="M215" s="8">
        <f>M216+M217</f>
        <v>0</v>
      </c>
      <c r="N215" s="8">
        <f>H215-J215</f>
        <v>10000</v>
      </c>
      <c r="O215" s="8">
        <v>0</v>
      </c>
    </row>
    <row r="216" spans="1:15" s="84" customFormat="1" ht="22.5" customHeight="1">
      <c r="A216" s="5" t="s">
        <v>26</v>
      </c>
      <c r="B216" s="6">
        <v>951</v>
      </c>
      <c r="C216" s="6" t="s">
        <v>68</v>
      </c>
      <c r="D216" s="7" t="s">
        <v>440</v>
      </c>
      <c r="E216" s="7" t="s">
        <v>16</v>
      </c>
      <c r="F216" s="7">
        <v>225</v>
      </c>
      <c r="G216" s="31" t="s">
        <v>425</v>
      </c>
      <c r="H216" s="8">
        <v>10000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f>H216-J216</f>
        <v>10000</v>
      </c>
      <c r="O216" s="8">
        <v>0</v>
      </c>
    </row>
    <row r="217" spans="1:15" s="84" customFormat="1" ht="22.5" customHeight="1" hidden="1">
      <c r="A217" s="5" t="s">
        <v>17</v>
      </c>
      <c r="B217" s="6">
        <v>951</v>
      </c>
      <c r="C217" s="6" t="s">
        <v>68</v>
      </c>
      <c r="D217" s="7" t="s">
        <v>440</v>
      </c>
      <c r="E217" s="7" t="s">
        <v>16</v>
      </c>
      <c r="F217" s="7">
        <v>226</v>
      </c>
      <c r="G217" s="31" t="s">
        <v>93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>H217-J217</f>
        <v>0</v>
      </c>
      <c r="O217" s="8">
        <v>0</v>
      </c>
    </row>
    <row r="218" spans="1:254" s="68" customFormat="1" ht="76.5" customHeight="1">
      <c r="A218" s="1" t="s">
        <v>123</v>
      </c>
      <c r="B218" s="2">
        <v>951</v>
      </c>
      <c r="C218" s="2" t="s">
        <v>358</v>
      </c>
      <c r="D218" s="30" t="s">
        <v>124</v>
      </c>
      <c r="E218" s="3" t="s">
        <v>1</v>
      </c>
      <c r="F218" s="3" t="s">
        <v>1</v>
      </c>
      <c r="G218" s="3" t="s">
        <v>1</v>
      </c>
      <c r="H218" s="4">
        <f>H219</f>
        <v>10500</v>
      </c>
      <c r="I218" s="4">
        <f aca="true" t="shared" si="69" ref="I218:M219">I219</f>
        <v>10500</v>
      </c>
      <c r="J218" s="4">
        <f t="shared" si="69"/>
        <v>10500</v>
      </c>
      <c r="K218" s="4">
        <f t="shared" si="69"/>
        <v>0</v>
      </c>
      <c r="L218" s="4">
        <f t="shared" si="69"/>
        <v>0</v>
      </c>
      <c r="M218" s="4">
        <f t="shared" si="69"/>
        <v>10500</v>
      </c>
      <c r="N218" s="4">
        <f aca="true" t="shared" si="70" ref="N218:N233">H218-J218</f>
        <v>0</v>
      </c>
      <c r="O218" s="4">
        <v>0</v>
      </c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  <c r="DK218" s="85"/>
      <c r="DL218" s="85"/>
      <c r="DM218" s="85"/>
      <c r="DN218" s="85"/>
      <c r="DO218" s="85"/>
      <c r="DP218" s="85"/>
      <c r="DQ218" s="85"/>
      <c r="DR218" s="85"/>
      <c r="DS218" s="85"/>
      <c r="DT218" s="85"/>
      <c r="DU218" s="85"/>
      <c r="DV218" s="85"/>
      <c r="DW218" s="85"/>
      <c r="DX218" s="85"/>
      <c r="DY218" s="85"/>
      <c r="DZ218" s="85"/>
      <c r="EA218" s="85"/>
      <c r="EB218" s="85"/>
      <c r="EC218" s="85"/>
      <c r="ED218" s="85"/>
      <c r="EE218" s="85"/>
      <c r="EF218" s="85"/>
      <c r="EG218" s="85"/>
      <c r="EH218" s="85"/>
      <c r="EI218" s="85"/>
      <c r="EJ218" s="85"/>
      <c r="EK218" s="85"/>
      <c r="EL218" s="85"/>
      <c r="EM218" s="85"/>
      <c r="EN218" s="85"/>
      <c r="EO218" s="85"/>
      <c r="EP218" s="85"/>
      <c r="EQ218" s="85"/>
      <c r="ER218" s="85"/>
      <c r="ES218" s="85"/>
      <c r="ET218" s="85"/>
      <c r="EU218" s="85"/>
      <c r="EV218" s="85"/>
      <c r="EW218" s="85"/>
      <c r="EX218" s="85"/>
      <c r="EY218" s="85"/>
      <c r="EZ218" s="85"/>
      <c r="FA218" s="85"/>
      <c r="FB218" s="85"/>
      <c r="FC218" s="85"/>
      <c r="FD218" s="85"/>
      <c r="FE218" s="85"/>
      <c r="FF218" s="85"/>
      <c r="FG218" s="85"/>
      <c r="FH218" s="85"/>
      <c r="FI218" s="85"/>
      <c r="FJ218" s="85"/>
      <c r="FK218" s="85"/>
      <c r="FL218" s="85"/>
      <c r="FM218" s="85"/>
      <c r="FN218" s="85"/>
      <c r="FO218" s="85"/>
      <c r="FP218" s="85"/>
      <c r="FQ218" s="85"/>
      <c r="FR218" s="85"/>
      <c r="FS218" s="85"/>
      <c r="FT218" s="85"/>
      <c r="FU218" s="85"/>
      <c r="FV218" s="85"/>
      <c r="FW218" s="85"/>
      <c r="FX218" s="85"/>
      <c r="FY218" s="85"/>
      <c r="FZ218" s="85"/>
      <c r="GA218" s="85"/>
      <c r="GB218" s="85"/>
      <c r="GC218" s="85"/>
      <c r="GD218" s="85"/>
      <c r="GE218" s="85"/>
      <c r="GF218" s="85"/>
      <c r="GG218" s="85"/>
      <c r="GH218" s="85"/>
      <c r="GI218" s="85"/>
      <c r="GJ218" s="85"/>
      <c r="GK218" s="85"/>
      <c r="GL218" s="85"/>
      <c r="GM218" s="85"/>
      <c r="GN218" s="85"/>
      <c r="GO218" s="85"/>
      <c r="GP218" s="85"/>
      <c r="GQ218" s="85"/>
      <c r="GR218" s="85"/>
      <c r="GS218" s="85"/>
      <c r="GT218" s="85"/>
      <c r="GU218" s="85"/>
      <c r="GV218" s="85"/>
      <c r="GW218" s="85"/>
      <c r="GX218" s="85"/>
      <c r="GY218" s="85"/>
      <c r="GZ218" s="85"/>
      <c r="HA218" s="85"/>
      <c r="HB218" s="85"/>
      <c r="HC218" s="85"/>
      <c r="HD218" s="85"/>
      <c r="HE218" s="85"/>
      <c r="HF218" s="85"/>
      <c r="HG218" s="85"/>
      <c r="HH218" s="85"/>
      <c r="HI218" s="85"/>
      <c r="HJ218" s="85"/>
      <c r="HK218" s="85"/>
      <c r="HL218" s="85"/>
      <c r="HM218" s="85"/>
      <c r="HN218" s="85"/>
      <c r="HO218" s="85"/>
      <c r="HP218" s="85"/>
      <c r="HQ218" s="85"/>
      <c r="HR218" s="85"/>
      <c r="HS218" s="85"/>
      <c r="HT218" s="85"/>
      <c r="HU218" s="85"/>
      <c r="HV218" s="85"/>
      <c r="HW218" s="85"/>
      <c r="HX218" s="85"/>
      <c r="HY218" s="85"/>
      <c r="HZ218" s="85"/>
      <c r="IA218" s="85"/>
      <c r="IB218" s="85"/>
      <c r="IC218" s="85"/>
      <c r="ID218" s="85"/>
      <c r="IE218" s="85"/>
      <c r="IF218" s="85"/>
      <c r="IG218" s="85"/>
      <c r="IH218" s="85"/>
      <c r="II218" s="85"/>
      <c r="IJ218" s="85"/>
      <c r="IK218" s="85"/>
      <c r="IL218" s="85"/>
      <c r="IM218" s="85"/>
      <c r="IN218" s="85"/>
      <c r="IO218" s="85"/>
      <c r="IP218" s="85"/>
      <c r="IQ218" s="85"/>
      <c r="IR218" s="85"/>
      <c r="IS218" s="85"/>
      <c r="IT218" s="85"/>
    </row>
    <row r="219" spans="1:15" s="84" customFormat="1" ht="21" customHeight="1">
      <c r="A219" s="5" t="s">
        <v>14</v>
      </c>
      <c r="B219" s="6">
        <v>951</v>
      </c>
      <c r="C219" s="6" t="s">
        <v>358</v>
      </c>
      <c r="D219" s="31" t="s">
        <v>124</v>
      </c>
      <c r="E219" s="7" t="s">
        <v>16</v>
      </c>
      <c r="F219" s="7" t="s">
        <v>15</v>
      </c>
      <c r="G219" s="7" t="s">
        <v>1</v>
      </c>
      <c r="H219" s="8">
        <f>H220</f>
        <v>10500</v>
      </c>
      <c r="I219" s="8">
        <f t="shared" si="69"/>
        <v>10500</v>
      </c>
      <c r="J219" s="8">
        <f t="shared" si="69"/>
        <v>10500</v>
      </c>
      <c r="K219" s="8">
        <f t="shared" si="69"/>
        <v>0</v>
      </c>
      <c r="L219" s="8">
        <f t="shared" si="69"/>
        <v>0</v>
      </c>
      <c r="M219" s="8">
        <f t="shared" si="69"/>
        <v>10500</v>
      </c>
      <c r="N219" s="8">
        <f t="shared" si="70"/>
        <v>0</v>
      </c>
      <c r="O219" s="8">
        <v>0</v>
      </c>
    </row>
    <row r="220" spans="1:15" s="84" customFormat="1" ht="18" customHeight="1">
      <c r="A220" s="5" t="s">
        <v>17</v>
      </c>
      <c r="B220" s="6">
        <v>951</v>
      </c>
      <c r="C220" s="6" t="s">
        <v>358</v>
      </c>
      <c r="D220" s="31" t="s">
        <v>124</v>
      </c>
      <c r="E220" s="7" t="s">
        <v>16</v>
      </c>
      <c r="F220" s="7" t="s">
        <v>18</v>
      </c>
      <c r="G220" s="7">
        <v>100</v>
      </c>
      <c r="H220" s="8">
        <v>10500</v>
      </c>
      <c r="I220" s="8">
        <v>10500</v>
      </c>
      <c r="J220" s="8">
        <v>10500</v>
      </c>
      <c r="K220" s="8">
        <v>0</v>
      </c>
      <c r="L220" s="8">
        <v>0</v>
      </c>
      <c r="M220" s="8">
        <v>10500</v>
      </c>
      <c r="N220" s="8">
        <f t="shared" si="70"/>
        <v>0</v>
      </c>
      <c r="O220" s="8">
        <v>0</v>
      </c>
    </row>
    <row r="221" spans="1:15" s="84" customFormat="1" ht="30.75" customHeight="1">
      <c r="A221" s="1" t="s">
        <v>478</v>
      </c>
      <c r="B221" s="2">
        <v>951</v>
      </c>
      <c r="C221" s="2" t="s">
        <v>70</v>
      </c>
      <c r="D221" s="3" t="s">
        <v>132</v>
      </c>
      <c r="E221" s="7" t="s">
        <v>1</v>
      </c>
      <c r="F221" s="7" t="s">
        <v>1</v>
      </c>
      <c r="G221" s="7" t="s">
        <v>1</v>
      </c>
      <c r="H221" s="4">
        <f aca="true" t="shared" si="71" ref="H221:M221">H222+H226</f>
        <v>6285000</v>
      </c>
      <c r="I221" s="4">
        <f t="shared" si="71"/>
        <v>2229100</v>
      </c>
      <c r="J221" s="4">
        <f t="shared" si="71"/>
        <v>2229100</v>
      </c>
      <c r="K221" s="4">
        <f t="shared" si="71"/>
        <v>0</v>
      </c>
      <c r="L221" s="4">
        <f t="shared" si="71"/>
        <v>0</v>
      </c>
      <c r="M221" s="4">
        <f t="shared" si="71"/>
        <v>2229100</v>
      </c>
      <c r="N221" s="4">
        <f t="shared" si="70"/>
        <v>4055900</v>
      </c>
      <c r="O221" s="4">
        <v>0</v>
      </c>
    </row>
    <row r="222" spans="1:15" s="84" customFormat="1" ht="24.75" customHeight="1">
      <c r="A222" s="5" t="s">
        <v>57</v>
      </c>
      <c r="B222" s="6">
        <v>951</v>
      </c>
      <c r="C222" s="6" t="s">
        <v>70</v>
      </c>
      <c r="D222" s="7" t="s">
        <v>132</v>
      </c>
      <c r="E222" s="7">
        <v>610</v>
      </c>
      <c r="F222" s="7" t="s">
        <v>58</v>
      </c>
      <c r="G222" s="7" t="s">
        <v>1</v>
      </c>
      <c r="H222" s="8">
        <f>H223+H224+H225</f>
        <v>4044400</v>
      </c>
      <c r="I222" s="8">
        <f>I223+I224+I225</f>
        <v>1756400</v>
      </c>
      <c r="J222" s="8">
        <f>J223+J224+J225</f>
        <v>1756400</v>
      </c>
      <c r="K222" s="8">
        <f>K223</f>
        <v>0</v>
      </c>
      <c r="L222" s="8">
        <f>L223</f>
        <v>0</v>
      </c>
      <c r="M222" s="8">
        <f>M223+M224+M225</f>
        <v>1756400</v>
      </c>
      <c r="N222" s="8">
        <f t="shared" si="70"/>
        <v>2288000</v>
      </c>
      <c r="O222" s="8">
        <v>0</v>
      </c>
    </row>
    <row r="223" spans="1:15" s="84" customFormat="1" ht="30.75" customHeight="1">
      <c r="A223" s="5" t="s">
        <v>60</v>
      </c>
      <c r="B223" s="6">
        <v>951</v>
      </c>
      <c r="C223" s="6" t="s">
        <v>70</v>
      </c>
      <c r="D223" s="7" t="s">
        <v>132</v>
      </c>
      <c r="E223" s="7" t="s">
        <v>71</v>
      </c>
      <c r="F223" s="7" t="s">
        <v>61</v>
      </c>
      <c r="G223" s="7">
        <v>100</v>
      </c>
      <c r="H223" s="8">
        <v>3395400</v>
      </c>
      <c r="I223" s="8">
        <v>1352400</v>
      </c>
      <c r="J223" s="8">
        <v>1352400</v>
      </c>
      <c r="K223" s="8">
        <v>0</v>
      </c>
      <c r="L223" s="8">
        <v>0</v>
      </c>
      <c r="M223" s="8">
        <v>1352400</v>
      </c>
      <c r="N223" s="8">
        <f t="shared" si="70"/>
        <v>2043000</v>
      </c>
      <c r="O223" s="8">
        <v>0</v>
      </c>
    </row>
    <row r="224" spans="1:15" s="84" customFormat="1" ht="30.75" customHeight="1">
      <c r="A224" s="5" t="s">
        <v>60</v>
      </c>
      <c r="B224" s="6">
        <v>951</v>
      </c>
      <c r="C224" s="6" t="s">
        <v>70</v>
      </c>
      <c r="D224" s="7" t="s">
        <v>132</v>
      </c>
      <c r="E224" s="7">
        <v>612</v>
      </c>
      <c r="F224" s="7" t="s">
        <v>61</v>
      </c>
      <c r="G224" s="7">
        <v>100</v>
      </c>
      <c r="H224" s="8">
        <v>399000</v>
      </c>
      <c r="I224" s="8">
        <v>399000</v>
      </c>
      <c r="J224" s="8">
        <v>399000</v>
      </c>
      <c r="K224" s="8">
        <v>0</v>
      </c>
      <c r="L224" s="8">
        <v>0</v>
      </c>
      <c r="M224" s="8">
        <v>399000</v>
      </c>
      <c r="N224" s="8">
        <f>H224-J224</f>
        <v>0</v>
      </c>
      <c r="O224" s="8">
        <v>0</v>
      </c>
    </row>
    <row r="225" spans="1:15" s="84" customFormat="1" ht="30.75" customHeight="1">
      <c r="A225" s="5" t="s">
        <v>60</v>
      </c>
      <c r="B225" s="6">
        <v>951</v>
      </c>
      <c r="C225" s="6" t="s">
        <v>70</v>
      </c>
      <c r="D225" s="7" t="s">
        <v>132</v>
      </c>
      <c r="E225" s="7">
        <v>612</v>
      </c>
      <c r="F225" s="7" t="s">
        <v>61</v>
      </c>
      <c r="G225" s="7">
        <v>123</v>
      </c>
      <c r="H225" s="8">
        <v>250000</v>
      </c>
      <c r="I225" s="8">
        <v>5000</v>
      </c>
      <c r="J225" s="8">
        <v>5000</v>
      </c>
      <c r="K225" s="8">
        <v>0</v>
      </c>
      <c r="L225" s="8">
        <v>0</v>
      </c>
      <c r="M225" s="8">
        <v>5000</v>
      </c>
      <c r="N225" s="8">
        <f>H225-J225</f>
        <v>245000</v>
      </c>
      <c r="O225" s="8">
        <v>0</v>
      </c>
    </row>
    <row r="226" spans="1:15" s="84" customFormat="1" ht="21" customHeight="1">
      <c r="A226" s="5" t="s">
        <v>57</v>
      </c>
      <c r="B226" s="6">
        <v>951</v>
      </c>
      <c r="C226" s="6" t="s">
        <v>70</v>
      </c>
      <c r="D226" s="7" t="s">
        <v>132</v>
      </c>
      <c r="E226" s="7">
        <v>611</v>
      </c>
      <c r="F226" s="7" t="s">
        <v>58</v>
      </c>
      <c r="G226" s="7" t="s">
        <v>1</v>
      </c>
      <c r="H226" s="8">
        <f>H227</f>
        <v>2240600</v>
      </c>
      <c r="I226" s="8">
        <f>I227</f>
        <v>472700</v>
      </c>
      <c r="J226" s="8">
        <f>J227</f>
        <v>472700</v>
      </c>
      <c r="K226" s="8">
        <f>K228</f>
        <v>0</v>
      </c>
      <c r="L226" s="8">
        <f>L228</f>
        <v>0</v>
      </c>
      <c r="M226" s="8">
        <f>M227</f>
        <v>472700</v>
      </c>
      <c r="N226" s="8">
        <f t="shared" si="70"/>
        <v>1767900</v>
      </c>
      <c r="O226" s="8">
        <v>0</v>
      </c>
    </row>
    <row r="227" spans="1:15" s="84" customFormat="1" ht="30.75" customHeight="1">
      <c r="A227" s="5" t="s">
        <v>60</v>
      </c>
      <c r="B227" s="6">
        <v>951</v>
      </c>
      <c r="C227" s="6" t="s">
        <v>70</v>
      </c>
      <c r="D227" s="7" t="s">
        <v>132</v>
      </c>
      <c r="E227" s="7">
        <v>611</v>
      </c>
      <c r="F227" s="7" t="s">
        <v>61</v>
      </c>
      <c r="G227" s="7">
        <v>104</v>
      </c>
      <c r="H227" s="8">
        <v>2240600</v>
      </c>
      <c r="I227" s="8">
        <v>472700</v>
      </c>
      <c r="J227" s="8">
        <v>472700</v>
      </c>
      <c r="K227" s="8">
        <v>0</v>
      </c>
      <c r="L227" s="8">
        <v>0</v>
      </c>
      <c r="M227" s="8">
        <v>472700</v>
      </c>
      <c r="N227" s="8">
        <f t="shared" si="70"/>
        <v>1767900</v>
      </c>
      <c r="O227" s="8">
        <v>0</v>
      </c>
    </row>
    <row r="228" spans="1:15" s="84" customFormat="1" ht="48" customHeight="1" hidden="1">
      <c r="A228" s="1" t="s">
        <v>342</v>
      </c>
      <c r="B228" s="2">
        <v>951</v>
      </c>
      <c r="C228" s="2" t="s">
        <v>70</v>
      </c>
      <c r="D228" s="3" t="s">
        <v>369</v>
      </c>
      <c r="E228" s="7" t="s">
        <v>1</v>
      </c>
      <c r="F228" s="7" t="s">
        <v>1</v>
      </c>
      <c r="G228" s="7" t="s">
        <v>1</v>
      </c>
      <c r="H228" s="4">
        <f>H229</f>
        <v>0</v>
      </c>
      <c r="I228" s="4">
        <f aca="true" t="shared" si="72" ref="I228:J235">I229</f>
        <v>0</v>
      </c>
      <c r="J228" s="4">
        <f t="shared" si="72"/>
        <v>0</v>
      </c>
      <c r="K228" s="4">
        <f aca="true" t="shared" si="73" ref="K228:O235">K229</f>
        <v>0</v>
      </c>
      <c r="L228" s="4">
        <f t="shared" si="73"/>
        <v>0</v>
      </c>
      <c r="M228" s="4">
        <f t="shared" si="73"/>
        <v>0</v>
      </c>
      <c r="N228" s="4">
        <f t="shared" si="70"/>
        <v>0</v>
      </c>
      <c r="O228" s="4">
        <v>0</v>
      </c>
    </row>
    <row r="229" spans="1:15" s="84" customFormat="1" ht="24.75" customHeight="1" hidden="1">
      <c r="A229" s="5" t="s">
        <v>57</v>
      </c>
      <c r="B229" s="6">
        <v>951</v>
      </c>
      <c r="C229" s="6" t="s">
        <v>70</v>
      </c>
      <c r="D229" s="7" t="s">
        <v>369</v>
      </c>
      <c r="E229" s="7" t="s">
        <v>71</v>
      </c>
      <c r="F229" s="7" t="s">
        <v>58</v>
      </c>
      <c r="G229" s="7" t="s">
        <v>1</v>
      </c>
      <c r="H229" s="8">
        <f>H230</f>
        <v>0</v>
      </c>
      <c r="I229" s="8">
        <f t="shared" si="72"/>
        <v>0</v>
      </c>
      <c r="J229" s="8">
        <f t="shared" si="72"/>
        <v>0</v>
      </c>
      <c r="K229" s="8">
        <f t="shared" si="73"/>
        <v>0</v>
      </c>
      <c r="L229" s="8">
        <f t="shared" si="73"/>
        <v>0</v>
      </c>
      <c r="M229" s="8">
        <f t="shared" si="73"/>
        <v>0</v>
      </c>
      <c r="N229" s="8">
        <f t="shared" si="70"/>
        <v>0</v>
      </c>
      <c r="O229" s="8">
        <v>0</v>
      </c>
    </row>
    <row r="230" spans="1:15" s="84" customFormat="1" ht="30" customHeight="1" hidden="1">
      <c r="A230" s="5" t="s">
        <v>60</v>
      </c>
      <c r="B230" s="6">
        <v>951</v>
      </c>
      <c r="C230" s="6" t="s">
        <v>70</v>
      </c>
      <c r="D230" s="7" t="s">
        <v>369</v>
      </c>
      <c r="E230" s="7" t="s">
        <v>71</v>
      </c>
      <c r="F230" s="7" t="s">
        <v>61</v>
      </c>
      <c r="G230" s="7">
        <v>316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 t="shared" si="70"/>
        <v>0</v>
      </c>
      <c r="O230" s="8">
        <v>0</v>
      </c>
    </row>
    <row r="231" spans="1:15" s="84" customFormat="1" ht="48" customHeight="1" hidden="1">
      <c r="A231" s="1" t="s">
        <v>342</v>
      </c>
      <c r="B231" s="2">
        <v>951</v>
      </c>
      <c r="C231" s="2" t="s">
        <v>70</v>
      </c>
      <c r="D231" s="3" t="s">
        <v>369</v>
      </c>
      <c r="E231" s="7" t="s">
        <v>1</v>
      </c>
      <c r="F231" s="7" t="s">
        <v>1</v>
      </c>
      <c r="G231" s="7" t="s">
        <v>1</v>
      </c>
      <c r="H231" s="4">
        <f>H232</f>
        <v>0</v>
      </c>
      <c r="I231" s="4">
        <f t="shared" si="72"/>
        <v>0</v>
      </c>
      <c r="J231" s="4">
        <f t="shared" si="72"/>
        <v>0</v>
      </c>
      <c r="K231" s="4">
        <f t="shared" si="73"/>
        <v>0</v>
      </c>
      <c r="L231" s="4">
        <f t="shared" si="73"/>
        <v>0</v>
      </c>
      <c r="M231" s="4">
        <f t="shared" si="73"/>
        <v>0</v>
      </c>
      <c r="N231" s="4">
        <f t="shared" si="70"/>
        <v>0</v>
      </c>
      <c r="O231" s="4">
        <v>0</v>
      </c>
    </row>
    <row r="232" spans="1:15" s="84" customFormat="1" ht="24.75" customHeight="1" hidden="1">
      <c r="A232" s="5" t="s">
        <v>57</v>
      </c>
      <c r="B232" s="6">
        <v>951</v>
      </c>
      <c r="C232" s="6" t="s">
        <v>70</v>
      </c>
      <c r="D232" s="7" t="s">
        <v>369</v>
      </c>
      <c r="E232" s="7" t="s">
        <v>71</v>
      </c>
      <c r="F232" s="7" t="s">
        <v>58</v>
      </c>
      <c r="G232" s="7" t="s">
        <v>1</v>
      </c>
      <c r="H232" s="8">
        <f>H233</f>
        <v>0</v>
      </c>
      <c r="I232" s="8">
        <f t="shared" si="72"/>
        <v>0</v>
      </c>
      <c r="J232" s="8">
        <f t="shared" si="72"/>
        <v>0</v>
      </c>
      <c r="K232" s="8">
        <f t="shared" si="73"/>
        <v>0</v>
      </c>
      <c r="L232" s="8">
        <f t="shared" si="73"/>
        <v>0</v>
      </c>
      <c r="M232" s="8">
        <f t="shared" si="73"/>
        <v>0</v>
      </c>
      <c r="N232" s="8">
        <f t="shared" si="70"/>
        <v>0</v>
      </c>
      <c r="O232" s="8">
        <v>0</v>
      </c>
    </row>
    <row r="233" spans="1:15" s="84" customFormat="1" ht="36" customHeight="1" hidden="1">
      <c r="A233" s="5" t="s">
        <v>60</v>
      </c>
      <c r="B233" s="6">
        <v>951</v>
      </c>
      <c r="C233" s="6" t="s">
        <v>70</v>
      </c>
      <c r="D233" s="7" t="s">
        <v>369</v>
      </c>
      <c r="E233" s="7" t="s">
        <v>71</v>
      </c>
      <c r="F233" s="7" t="s">
        <v>61</v>
      </c>
      <c r="G233" s="7">
        <v>185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f t="shared" si="70"/>
        <v>0</v>
      </c>
      <c r="O233" s="8">
        <v>0</v>
      </c>
    </row>
    <row r="234" spans="1:15" s="84" customFormat="1" ht="60.75" customHeight="1" hidden="1">
      <c r="A234" s="1" t="s">
        <v>349</v>
      </c>
      <c r="B234" s="2">
        <v>951</v>
      </c>
      <c r="C234" s="2" t="s">
        <v>70</v>
      </c>
      <c r="D234" s="2">
        <v>9910071180</v>
      </c>
      <c r="E234" s="7" t="s">
        <v>1</v>
      </c>
      <c r="F234" s="7" t="s">
        <v>1</v>
      </c>
      <c r="G234" s="7" t="s">
        <v>1</v>
      </c>
      <c r="H234" s="4">
        <f>H235</f>
        <v>0</v>
      </c>
      <c r="I234" s="4">
        <f t="shared" si="72"/>
        <v>0</v>
      </c>
      <c r="J234" s="4">
        <f t="shared" si="72"/>
        <v>0</v>
      </c>
      <c r="K234" s="4">
        <f t="shared" si="73"/>
        <v>0</v>
      </c>
      <c r="L234" s="4">
        <f t="shared" si="73"/>
        <v>0</v>
      </c>
      <c r="M234" s="4">
        <f t="shared" si="73"/>
        <v>0</v>
      </c>
      <c r="N234" s="4">
        <f t="shared" si="73"/>
        <v>0</v>
      </c>
      <c r="O234" s="4">
        <f t="shared" si="73"/>
        <v>0</v>
      </c>
    </row>
    <row r="235" spans="1:15" s="84" customFormat="1" ht="24.75" customHeight="1" hidden="1">
      <c r="A235" s="5" t="s">
        <v>57</v>
      </c>
      <c r="B235" s="6">
        <v>951</v>
      </c>
      <c r="C235" s="6" t="s">
        <v>70</v>
      </c>
      <c r="D235" s="6">
        <v>9910071180</v>
      </c>
      <c r="E235" s="7">
        <v>612</v>
      </c>
      <c r="F235" s="7" t="s">
        <v>58</v>
      </c>
      <c r="G235" s="7" t="s">
        <v>1</v>
      </c>
      <c r="H235" s="8">
        <f>H236</f>
        <v>0</v>
      </c>
      <c r="I235" s="8">
        <f t="shared" si="72"/>
        <v>0</v>
      </c>
      <c r="J235" s="8">
        <f t="shared" si="72"/>
        <v>0</v>
      </c>
      <c r="K235" s="8">
        <f t="shared" si="73"/>
        <v>0</v>
      </c>
      <c r="L235" s="8">
        <f t="shared" si="73"/>
        <v>0</v>
      </c>
      <c r="M235" s="8">
        <f t="shared" si="73"/>
        <v>0</v>
      </c>
      <c r="N235" s="8">
        <f t="shared" si="73"/>
        <v>0</v>
      </c>
      <c r="O235" s="8">
        <f t="shared" si="73"/>
        <v>0</v>
      </c>
    </row>
    <row r="236" spans="1:15" s="84" customFormat="1" ht="30" customHeight="1" hidden="1">
      <c r="A236" s="5" t="s">
        <v>60</v>
      </c>
      <c r="B236" s="6">
        <v>951</v>
      </c>
      <c r="C236" s="6" t="s">
        <v>70</v>
      </c>
      <c r="D236" s="6">
        <v>9910071180</v>
      </c>
      <c r="E236" s="7">
        <v>612</v>
      </c>
      <c r="F236" s="7" t="s">
        <v>61</v>
      </c>
      <c r="G236" s="7">
        <v>25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f>H236-I236</f>
        <v>0</v>
      </c>
      <c r="O236" s="8">
        <f>I236-J236</f>
        <v>0</v>
      </c>
    </row>
    <row r="237" spans="1:254" s="68" customFormat="1" ht="41.25" customHeight="1" hidden="1">
      <c r="A237" s="1" t="s">
        <v>72</v>
      </c>
      <c r="B237" s="2">
        <v>951</v>
      </c>
      <c r="C237" s="2" t="s">
        <v>73</v>
      </c>
      <c r="D237" s="3" t="s">
        <v>133</v>
      </c>
      <c r="E237" s="3" t="s">
        <v>1</v>
      </c>
      <c r="F237" s="3" t="s">
        <v>1</v>
      </c>
      <c r="G237" s="3" t="s">
        <v>1</v>
      </c>
      <c r="H237" s="4">
        <f>H238+H240</f>
        <v>0</v>
      </c>
      <c r="I237" s="4">
        <f>I238</f>
        <v>0</v>
      </c>
      <c r="J237" s="4">
        <f>J238</f>
        <v>0</v>
      </c>
      <c r="K237" s="4">
        <v>0</v>
      </c>
      <c r="L237" s="4">
        <v>0</v>
      </c>
      <c r="M237" s="4">
        <f>M238</f>
        <v>0</v>
      </c>
      <c r="N237" s="4">
        <f>H237-I237</f>
        <v>0</v>
      </c>
      <c r="O237" s="4">
        <f>I237-J237</f>
        <v>0</v>
      </c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  <c r="EA237" s="85"/>
      <c r="EB237" s="85"/>
      <c r="EC237" s="85"/>
      <c r="ED237" s="85"/>
      <c r="EE237" s="85"/>
      <c r="EF237" s="85"/>
      <c r="EG237" s="85"/>
      <c r="EH237" s="85"/>
      <c r="EI237" s="85"/>
      <c r="EJ237" s="85"/>
      <c r="EK237" s="85"/>
      <c r="EL237" s="85"/>
      <c r="EM237" s="85"/>
      <c r="EN237" s="85"/>
      <c r="EO237" s="85"/>
      <c r="EP237" s="85"/>
      <c r="EQ237" s="85"/>
      <c r="ER237" s="85"/>
      <c r="ES237" s="85"/>
      <c r="ET237" s="85"/>
      <c r="EU237" s="85"/>
      <c r="EV237" s="85"/>
      <c r="EW237" s="85"/>
      <c r="EX237" s="85"/>
      <c r="EY237" s="85"/>
      <c r="EZ237" s="85"/>
      <c r="FA237" s="85"/>
      <c r="FB237" s="85"/>
      <c r="FC237" s="85"/>
      <c r="FD237" s="85"/>
      <c r="FE237" s="85"/>
      <c r="FF237" s="85"/>
      <c r="FG237" s="85"/>
      <c r="FH237" s="85"/>
      <c r="FI237" s="85"/>
      <c r="FJ237" s="85"/>
      <c r="FK237" s="85"/>
      <c r="FL237" s="85"/>
      <c r="FM237" s="85"/>
      <c r="FN237" s="85"/>
      <c r="FO237" s="85"/>
      <c r="FP237" s="85"/>
      <c r="FQ237" s="85"/>
      <c r="FR237" s="85"/>
      <c r="FS237" s="85"/>
      <c r="FT237" s="85"/>
      <c r="FU237" s="85"/>
      <c r="FV237" s="85"/>
      <c r="FW237" s="85"/>
      <c r="FX237" s="85"/>
      <c r="FY237" s="85"/>
      <c r="FZ237" s="85"/>
      <c r="GA237" s="85"/>
      <c r="GB237" s="85"/>
      <c r="GC237" s="85"/>
      <c r="GD237" s="85"/>
      <c r="GE237" s="85"/>
      <c r="GF237" s="85"/>
      <c r="GG237" s="85"/>
      <c r="GH237" s="85"/>
      <c r="GI237" s="85"/>
      <c r="GJ237" s="85"/>
      <c r="GK237" s="85"/>
      <c r="GL237" s="85"/>
      <c r="GM237" s="85"/>
      <c r="GN237" s="85"/>
      <c r="GO237" s="85"/>
      <c r="GP237" s="85"/>
      <c r="GQ237" s="85"/>
      <c r="GR237" s="85"/>
      <c r="GS237" s="85"/>
      <c r="GT237" s="85"/>
      <c r="GU237" s="85"/>
      <c r="GV237" s="85"/>
      <c r="GW237" s="85"/>
      <c r="GX237" s="85"/>
      <c r="GY237" s="85"/>
      <c r="GZ237" s="85"/>
      <c r="HA237" s="85"/>
      <c r="HB237" s="85"/>
      <c r="HC237" s="85"/>
      <c r="HD237" s="85"/>
      <c r="HE237" s="85"/>
      <c r="HF237" s="85"/>
      <c r="HG237" s="85"/>
      <c r="HH237" s="85"/>
      <c r="HI237" s="85"/>
      <c r="HJ237" s="85"/>
      <c r="HK237" s="85"/>
      <c r="HL237" s="85"/>
      <c r="HM237" s="85"/>
      <c r="HN237" s="85"/>
      <c r="HO237" s="85"/>
      <c r="HP237" s="85"/>
      <c r="HQ237" s="85"/>
      <c r="HR237" s="85"/>
      <c r="HS237" s="85"/>
      <c r="HT237" s="85"/>
      <c r="HU237" s="85"/>
      <c r="HV237" s="85"/>
      <c r="HW237" s="85"/>
      <c r="HX237" s="85"/>
      <c r="HY237" s="85"/>
      <c r="HZ237" s="85"/>
      <c r="IA237" s="85"/>
      <c r="IB237" s="85"/>
      <c r="IC237" s="85"/>
      <c r="ID237" s="85"/>
      <c r="IE237" s="85"/>
      <c r="IF237" s="85"/>
      <c r="IG237" s="85"/>
      <c r="IH237" s="85"/>
      <c r="II237" s="85"/>
      <c r="IJ237" s="85"/>
      <c r="IK237" s="85"/>
      <c r="IL237" s="85"/>
      <c r="IM237" s="85"/>
      <c r="IN237" s="85"/>
      <c r="IO237" s="85"/>
      <c r="IP237" s="85"/>
      <c r="IQ237" s="85"/>
      <c r="IR237" s="85"/>
      <c r="IS237" s="85"/>
      <c r="IT237" s="85"/>
    </row>
    <row r="238" spans="1:15" ht="25.5" customHeight="1" hidden="1">
      <c r="A238" s="5" t="s">
        <v>28</v>
      </c>
      <c r="B238" s="6">
        <v>951</v>
      </c>
      <c r="C238" s="6" t="s">
        <v>73</v>
      </c>
      <c r="D238" s="7" t="s">
        <v>133</v>
      </c>
      <c r="E238" s="7" t="s">
        <v>16</v>
      </c>
      <c r="F238" s="7">
        <v>300</v>
      </c>
      <c r="G238" s="7" t="s">
        <v>1</v>
      </c>
      <c r="H238" s="8">
        <f>H239+H241</f>
        <v>0</v>
      </c>
      <c r="I238" s="8">
        <f>I239+I241</f>
        <v>0</v>
      </c>
      <c r="J238" s="8">
        <f>J239+J241</f>
        <v>0</v>
      </c>
      <c r="K238" s="8">
        <f>K239</f>
        <v>0</v>
      </c>
      <c r="L238" s="8">
        <f>L239</f>
        <v>0</v>
      </c>
      <c r="M238" s="8">
        <f>M239+M241</f>
        <v>0</v>
      </c>
      <c r="N238" s="8">
        <f>N239</f>
        <v>0</v>
      </c>
      <c r="O238" s="8">
        <f>O239</f>
        <v>0</v>
      </c>
    </row>
    <row r="239" spans="1:15" ht="23.25" customHeight="1" hidden="1">
      <c r="A239" s="5" t="s">
        <v>28</v>
      </c>
      <c r="B239" s="6">
        <v>951</v>
      </c>
      <c r="C239" s="6" t="s">
        <v>73</v>
      </c>
      <c r="D239" s="7" t="s">
        <v>133</v>
      </c>
      <c r="E239" s="7" t="s">
        <v>16</v>
      </c>
      <c r="F239" s="7">
        <v>310</v>
      </c>
      <c r="G239" s="7" t="s">
        <v>8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f>H239-I239</f>
        <v>0</v>
      </c>
      <c r="O239" s="8">
        <f>I239-J239</f>
        <v>0</v>
      </c>
    </row>
    <row r="240" spans="1:15" ht="23.25" customHeight="1" hidden="1">
      <c r="A240" s="5" t="s">
        <v>108</v>
      </c>
      <c r="B240" s="6">
        <v>951</v>
      </c>
      <c r="C240" s="6" t="s">
        <v>73</v>
      </c>
      <c r="D240" s="7" t="s">
        <v>133</v>
      </c>
      <c r="E240" s="7" t="s">
        <v>16</v>
      </c>
      <c r="F240" s="7">
        <v>340</v>
      </c>
      <c r="G240" s="7" t="s">
        <v>1</v>
      </c>
      <c r="H240" s="8">
        <v>0</v>
      </c>
      <c r="I240" s="8">
        <f aca="true" t="shared" si="74" ref="I240:O240">I241</f>
        <v>0</v>
      </c>
      <c r="J240" s="8">
        <f t="shared" si="74"/>
        <v>0</v>
      </c>
      <c r="K240" s="8">
        <f t="shared" si="74"/>
        <v>0</v>
      </c>
      <c r="L240" s="8">
        <f t="shared" si="74"/>
        <v>0</v>
      </c>
      <c r="M240" s="8">
        <f t="shared" si="74"/>
        <v>0</v>
      </c>
      <c r="N240" s="8">
        <f t="shared" si="74"/>
        <v>0</v>
      </c>
      <c r="O240" s="8">
        <f t="shared" si="74"/>
        <v>0</v>
      </c>
    </row>
    <row r="241" spans="1:15" ht="25.5" customHeight="1" hidden="1">
      <c r="A241" s="5" t="s">
        <v>108</v>
      </c>
      <c r="B241" s="6">
        <v>951</v>
      </c>
      <c r="C241" s="6" t="s">
        <v>73</v>
      </c>
      <c r="D241" s="7" t="s">
        <v>133</v>
      </c>
      <c r="E241" s="7" t="s">
        <v>16</v>
      </c>
      <c r="F241" s="7">
        <v>340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>H241-I241</f>
        <v>0</v>
      </c>
      <c r="O241" s="8">
        <f>I241-J241</f>
        <v>0</v>
      </c>
    </row>
    <row r="242" spans="1:15" ht="30" customHeight="1">
      <c r="A242" s="106" t="s">
        <v>421</v>
      </c>
      <c r="B242" s="60">
        <v>450</v>
      </c>
      <c r="C242" s="228" t="s">
        <v>150</v>
      </c>
      <c r="D242" s="229"/>
      <c r="E242" s="229"/>
      <c r="F242" s="229"/>
      <c r="G242" s="230"/>
      <c r="H242" s="62" t="s">
        <v>150</v>
      </c>
      <c r="I242" s="62" t="s">
        <v>150</v>
      </c>
      <c r="J242" s="107">
        <v>692162.97</v>
      </c>
      <c r="K242" s="107"/>
      <c r="L242" s="107"/>
      <c r="M242" s="107">
        <v>692162.97</v>
      </c>
      <c r="N242" s="62" t="s">
        <v>150</v>
      </c>
      <c r="O242" s="62" t="s">
        <v>150</v>
      </c>
    </row>
    <row r="243" spans="1:15" ht="17.25" customHeight="1">
      <c r="A243" s="5"/>
      <c r="B243" s="6"/>
      <c r="C243" s="7"/>
      <c r="D243" s="7"/>
      <c r="E243" s="7"/>
      <c r="F243" s="68">
        <v>221</v>
      </c>
      <c r="G243" s="7"/>
      <c r="H243" s="8">
        <f>H16</f>
        <v>48000</v>
      </c>
      <c r="I243" s="91">
        <f>I16</f>
        <v>9718.51</v>
      </c>
      <c r="J243" s="91">
        <f>J16</f>
        <v>9718.51</v>
      </c>
      <c r="K243" s="91">
        <v>0</v>
      </c>
      <c r="L243" s="91">
        <v>0</v>
      </c>
      <c r="M243" s="93">
        <f>M16</f>
        <v>9718.51</v>
      </c>
      <c r="N243" s="91">
        <f>N16</f>
        <v>38281.49</v>
      </c>
      <c r="O243" s="91">
        <v>0</v>
      </c>
    </row>
    <row r="244" spans="1:15" ht="17.25" customHeight="1">
      <c r="A244" s="5"/>
      <c r="B244" s="6"/>
      <c r="C244" s="7"/>
      <c r="D244" s="7"/>
      <c r="E244" s="7"/>
      <c r="F244" s="68">
        <v>223</v>
      </c>
      <c r="G244" s="7"/>
      <c r="H244" s="8">
        <f>H188</f>
        <v>245600</v>
      </c>
      <c r="I244" s="8">
        <f>I188</f>
        <v>95993.22</v>
      </c>
      <c r="J244" s="8">
        <f>J188</f>
        <v>95993.22</v>
      </c>
      <c r="K244" s="91">
        <f aca="true" t="shared" si="75" ref="H244:L245">K17</f>
        <v>0</v>
      </c>
      <c r="L244" s="91">
        <f t="shared" si="75"/>
        <v>0</v>
      </c>
      <c r="M244" s="8">
        <f>M188</f>
        <v>95993.22</v>
      </c>
      <c r="N244" s="8">
        <f>N188</f>
        <v>149606.78</v>
      </c>
      <c r="O244" s="91">
        <v>0</v>
      </c>
    </row>
    <row r="245" spans="1:15" ht="17.25" customHeight="1">
      <c r="A245" s="5"/>
      <c r="B245" s="6"/>
      <c r="C245" s="7"/>
      <c r="D245" s="7"/>
      <c r="E245" s="7"/>
      <c r="F245" s="68">
        <v>224</v>
      </c>
      <c r="G245" s="7"/>
      <c r="H245" s="8">
        <f t="shared" si="75"/>
        <v>360000</v>
      </c>
      <c r="I245" s="8">
        <f>I18</f>
        <v>0</v>
      </c>
      <c r="J245" s="8">
        <f>J18</f>
        <v>0</v>
      </c>
      <c r="K245" s="91">
        <f t="shared" si="75"/>
        <v>0</v>
      </c>
      <c r="L245" s="91">
        <f t="shared" si="75"/>
        <v>0</v>
      </c>
      <c r="M245" s="8">
        <f>M18</f>
        <v>0</v>
      </c>
      <c r="N245" s="8">
        <f>N18</f>
        <v>360000</v>
      </c>
      <c r="O245" s="91">
        <v>0</v>
      </c>
    </row>
    <row r="246" spans="1:15" ht="15">
      <c r="A246" s="66"/>
      <c r="B246" s="6"/>
      <c r="C246" s="67"/>
      <c r="D246" s="68"/>
      <c r="E246" s="68"/>
      <c r="F246" s="68">
        <v>225</v>
      </c>
      <c r="G246" s="67"/>
      <c r="H246" s="69">
        <f>H19+H95+H118+H192+H196+H197+H216</f>
        <v>3002400</v>
      </c>
      <c r="I246" s="69">
        <f>I19+I95+I118+I192+I196+I197+I216</f>
        <v>1119114</v>
      </c>
      <c r="J246" s="69">
        <f>J19+J95+J118+J192+J196+J197+J216</f>
        <v>1119114</v>
      </c>
      <c r="K246" s="69">
        <f>K19+K118+K142+K163+K206</f>
        <v>0</v>
      </c>
      <c r="L246" s="69">
        <f>L19+L118+L142+L163+L206</f>
        <v>0</v>
      </c>
      <c r="M246" s="69">
        <f>M19+M95+M118+M192+M196+M197+M216</f>
        <v>1119114</v>
      </c>
      <c r="N246" s="69">
        <f>N19+N95+N118+N192+N196+N197+N216</f>
        <v>1883286</v>
      </c>
      <c r="O246" s="69">
        <f>O19+O118+O142+O206</f>
        <v>0</v>
      </c>
    </row>
    <row r="247" spans="1:15" ht="15">
      <c r="A247" s="66"/>
      <c r="B247" s="6"/>
      <c r="C247" s="67"/>
      <c r="D247" s="68"/>
      <c r="E247" s="68"/>
      <c r="F247" s="68">
        <v>226</v>
      </c>
      <c r="G247" s="67"/>
      <c r="H247" s="69">
        <f>H20+H33+H63+H112+H220+H138+H139+H205+H206</f>
        <v>416700</v>
      </c>
      <c r="I247" s="69">
        <f>I20+I33+I63+I112+I220+I138+I139+I205+I206</f>
        <v>97586.49</v>
      </c>
      <c r="J247" s="69">
        <f>J20+J33+J63+J112+J220+J138+J139+J205+J206</f>
        <v>97586.49</v>
      </c>
      <c r="K247" s="69">
        <v>0</v>
      </c>
      <c r="L247" s="14">
        <v>0</v>
      </c>
      <c r="M247" s="69">
        <f>M20+M33+M63+M112+M220+M138+M139+M205+M206</f>
        <v>97586.49</v>
      </c>
      <c r="N247" s="69">
        <f>N20+N33+N63+N112+N220+N138+N139+N205+N206</f>
        <v>319113.51</v>
      </c>
      <c r="O247" s="14">
        <f>O20+O220+O51+O100+O103+O109+O112+O119+O132+O149+O74+O138</f>
        <v>0</v>
      </c>
    </row>
    <row r="248" spans="1:15" ht="15">
      <c r="A248" s="66"/>
      <c r="B248" s="6"/>
      <c r="C248" s="67"/>
      <c r="D248" s="68"/>
      <c r="E248" s="68"/>
      <c r="F248" s="68">
        <v>227</v>
      </c>
      <c r="G248" s="67"/>
      <c r="H248" s="69">
        <f>H103+H115</f>
        <v>11000</v>
      </c>
      <c r="I248" s="69">
        <f>I103+I115</f>
        <v>1000</v>
      </c>
      <c r="J248" s="69">
        <f>J103+J115</f>
        <v>1000</v>
      </c>
      <c r="K248" s="69">
        <v>0</v>
      </c>
      <c r="L248" s="14">
        <v>0</v>
      </c>
      <c r="M248" s="69">
        <f>M103+M115</f>
        <v>1000</v>
      </c>
      <c r="N248" s="69">
        <f>N103+N115</f>
        <v>10000</v>
      </c>
      <c r="O248" s="14">
        <v>0</v>
      </c>
    </row>
    <row r="249" spans="1:15" ht="15">
      <c r="A249" s="66"/>
      <c r="B249" s="6"/>
      <c r="C249" s="67"/>
      <c r="D249" s="68"/>
      <c r="E249" s="68"/>
      <c r="F249" s="68">
        <v>241</v>
      </c>
      <c r="G249" s="67"/>
      <c r="H249" s="69">
        <f>H223+H224+H227</f>
        <v>6035000</v>
      </c>
      <c r="I249" s="69">
        <f>I223+I224+I227</f>
        <v>2224100</v>
      </c>
      <c r="J249" s="69">
        <f>J223+J224+J227</f>
        <v>2224100</v>
      </c>
      <c r="K249" s="69">
        <f>K29+K53+K54+K75+K81+K238+K21+K79</f>
        <v>0</v>
      </c>
      <c r="L249" s="14">
        <f>L29+L53+L54+L75+L81+L238+L21+L79</f>
        <v>0</v>
      </c>
      <c r="M249" s="69">
        <f>M223+M224+M227</f>
        <v>2224100</v>
      </c>
      <c r="N249" s="69">
        <f>N223+N224+N227</f>
        <v>3810900</v>
      </c>
      <c r="O249" s="69">
        <f>O47+O58+O81</f>
        <v>0</v>
      </c>
    </row>
    <row r="250" spans="1:15" ht="15">
      <c r="A250" s="66"/>
      <c r="B250" s="6"/>
      <c r="C250" s="67"/>
      <c r="D250" s="68"/>
      <c r="E250" s="68"/>
      <c r="F250" s="68">
        <v>251</v>
      </c>
      <c r="G250" s="67"/>
      <c r="H250" s="69">
        <f>H86+H89+H182</f>
        <v>76000</v>
      </c>
      <c r="I250" s="69">
        <f>I86+I89+I182</f>
        <v>7826</v>
      </c>
      <c r="J250" s="69">
        <f>J86+J89+J182</f>
        <v>7826</v>
      </c>
      <c r="K250" s="69">
        <v>0</v>
      </c>
      <c r="L250" s="14">
        <v>0</v>
      </c>
      <c r="M250" s="69">
        <f>M86+M89+M182</f>
        <v>7826</v>
      </c>
      <c r="N250" s="69">
        <f>N86+N89+N182</f>
        <v>68174</v>
      </c>
      <c r="O250" s="69">
        <v>0</v>
      </c>
    </row>
    <row r="251" spans="1:15" ht="15">
      <c r="A251" s="66"/>
      <c r="B251" s="6"/>
      <c r="C251" s="67"/>
      <c r="D251" s="68"/>
      <c r="E251" s="68"/>
      <c r="F251" s="68">
        <v>291</v>
      </c>
      <c r="G251" s="67"/>
      <c r="H251" s="69">
        <f>H59</f>
        <v>65000</v>
      </c>
      <c r="I251" s="69">
        <f>I59</f>
        <v>22671</v>
      </c>
      <c r="J251" s="69">
        <f>J59</f>
        <v>22671</v>
      </c>
      <c r="K251" s="69">
        <f>K30+K54+K55+K76+K82+K239+K22+K80</f>
        <v>0</v>
      </c>
      <c r="L251" s="14">
        <f>L30+L54+L55+L76+L82+L239+L22+L80</f>
        <v>0</v>
      </c>
      <c r="M251" s="69">
        <f>M59</f>
        <v>22671</v>
      </c>
      <c r="N251" s="69">
        <f>N59</f>
        <v>42329</v>
      </c>
      <c r="O251" s="69">
        <f>O48+O59+O82</f>
        <v>0</v>
      </c>
    </row>
    <row r="252" spans="1:15" ht="15">
      <c r="A252" s="66"/>
      <c r="B252" s="6"/>
      <c r="C252" s="67"/>
      <c r="D252" s="68"/>
      <c r="E252" s="68"/>
      <c r="F252" s="68">
        <v>296</v>
      </c>
      <c r="G252" s="67"/>
      <c r="H252" s="69">
        <f>H48</f>
        <v>5000</v>
      </c>
      <c r="I252" s="69">
        <f>I48</f>
        <v>0</v>
      </c>
      <c r="J252" s="69">
        <f>J48</f>
        <v>0</v>
      </c>
      <c r="K252" s="69">
        <v>0</v>
      </c>
      <c r="L252" s="14">
        <v>0</v>
      </c>
      <c r="M252" s="69">
        <f>M48</f>
        <v>0</v>
      </c>
      <c r="N252" s="69">
        <f>N48</f>
        <v>5000</v>
      </c>
      <c r="O252" s="69">
        <v>0</v>
      </c>
    </row>
    <row r="253" spans="1:15" ht="15">
      <c r="A253" s="66"/>
      <c r="B253" s="6"/>
      <c r="C253" s="67"/>
      <c r="D253" s="68"/>
      <c r="E253" s="68"/>
      <c r="F253" s="68">
        <v>297</v>
      </c>
      <c r="G253" s="67"/>
      <c r="H253" s="69">
        <f>H82</f>
        <v>20000</v>
      </c>
      <c r="I253" s="69">
        <f>I82</f>
        <v>20000</v>
      </c>
      <c r="J253" s="69">
        <f>J82</f>
        <v>20000</v>
      </c>
      <c r="K253" s="69">
        <v>0</v>
      </c>
      <c r="L253" s="14">
        <v>0</v>
      </c>
      <c r="M253" s="69">
        <f>M82</f>
        <v>20000</v>
      </c>
      <c r="N253" s="69">
        <f>N82</f>
        <v>0</v>
      </c>
      <c r="O253" s="69">
        <v>0</v>
      </c>
    </row>
    <row r="254" spans="1:15" ht="15">
      <c r="A254" s="66"/>
      <c r="B254" s="6"/>
      <c r="C254" s="67"/>
      <c r="D254" s="68"/>
      <c r="E254" s="68"/>
      <c r="F254" s="68">
        <v>310</v>
      </c>
      <c r="G254" s="67"/>
      <c r="H254" s="69">
        <f>H25+H26+H142+H200</f>
        <v>464500</v>
      </c>
      <c r="I254" s="69">
        <f>I26+I142+I200</f>
        <v>271950.98</v>
      </c>
      <c r="J254" s="69">
        <f>J26+J142+J200</f>
        <v>271950.98</v>
      </c>
      <c r="K254" s="86">
        <v>0</v>
      </c>
      <c r="L254" s="87">
        <v>0</v>
      </c>
      <c r="M254" s="69">
        <f>M26+M142+M200</f>
        <v>271950.98</v>
      </c>
      <c r="N254" s="69">
        <f>N26+N142+N200</f>
        <v>175049.02</v>
      </c>
      <c r="O254" s="14">
        <v>0</v>
      </c>
    </row>
    <row r="255" spans="1:15" ht="15">
      <c r="A255" s="66"/>
      <c r="B255" s="6"/>
      <c r="C255" s="67"/>
      <c r="D255" s="68"/>
      <c r="E255" s="68"/>
      <c r="F255" s="68">
        <v>346</v>
      </c>
      <c r="G255" s="67"/>
      <c r="H255" s="69">
        <f>H28+H36+H66+H97+H185+H202</f>
        <v>174100</v>
      </c>
      <c r="I255" s="69">
        <f>I28+I36+I66+I97</f>
        <v>499</v>
      </c>
      <c r="J255" s="69">
        <f>J28+J36+J66+J97</f>
        <v>499</v>
      </c>
      <c r="K255" s="86">
        <v>0</v>
      </c>
      <c r="L255" s="87">
        <v>0</v>
      </c>
      <c r="M255" s="69">
        <f>M28+M36+M66+M97</f>
        <v>499</v>
      </c>
      <c r="N255" s="69">
        <f>N28+N36+N66+N97</f>
        <v>17201</v>
      </c>
      <c r="O255" s="14">
        <v>0</v>
      </c>
    </row>
    <row r="256" spans="1:15" ht="15">
      <c r="A256" s="66"/>
      <c r="B256" s="6"/>
      <c r="C256" s="67"/>
      <c r="D256" s="236" t="s">
        <v>79</v>
      </c>
      <c r="E256" s="237"/>
      <c r="F256" s="238"/>
      <c r="G256" s="67"/>
      <c r="H256" s="69">
        <f>H5+H14+H31+H56+H61+H64+H101+H107+H110+H113+H116+H183+H186+H190+H193+H203+H214+H218+H221</f>
        <v>15352100</v>
      </c>
      <c r="I256" s="69">
        <f>I5+I14+I31+I56+I61+I64+I101+I107+I110+I113+I116+I183+I186+I190+I193+I203+I214+I218+I221</f>
        <v>4972478.46</v>
      </c>
      <c r="J256" s="69">
        <f>J5+J14+J31+J56+J61+J64+J101+J107+J110+J113+J116+J183+J186+J190+J193+J203+J214+J218+J221</f>
        <v>4972478.46</v>
      </c>
      <c r="K256" s="69">
        <f>K5+K14+K31+K56+K101+K107+K110+K140+K186+K203+K218+K221</f>
        <v>0</v>
      </c>
      <c r="L256" s="69">
        <f>L5+L14+L31+L56+L101+L107+L110+L140+L186+L203+L218+L221</f>
        <v>0</v>
      </c>
      <c r="M256" s="69">
        <f>M5+M14+M31+M56+M61+M64+M101+M107+M110+M113+M116+M183+M186+M190+M193+M203+M214+M218+M221</f>
        <v>4972478.46</v>
      </c>
      <c r="N256" s="69">
        <f>N5+N14+N31+N56+N61+N64+N101+N107+N110+N113+N116+N183+N186+N190+N193+N203+N214+N218+N221</f>
        <v>10379621.54</v>
      </c>
      <c r="O256" s="69">
        <f>O5+O14+O218+O101+O104+O107+O110+O116+O140+O146+O186+O203+O207+O221+O228+O231+O237</f>
        <v>0</v>
      </c>
    </row>
    <row r="257" spans="1:254" s="15" customFormat="1" ht="15">
      <c r="A257" s="70"/>
      <c r="B257" s="71"/>
      <c r="C257" s="72"/>
      <c r="D257" s="239" t="s">
        <v>80</v>
      </c>
      <c r="E257" s="240"/>
      <c r="F257" s="241"/>
      <c r="G257" s="72"/>
      <c r="H257" s="73">
        <f>H34+H46+H67+H70+H84+H87+H90+H136+H133+H140+H180</f>
        <v>646700</v>
      </c>
      <c r="I257" s="73">
        <f>I34+I46+I67+I70+I84+I87+I90+I136+I133+I140+I180</f>
        <v>183245.08000000002</v>
      </c>
      <c r="J257" s="73">
        <f>J34+J46+J67+J70+J84+J87+J90+J136+J133+J140+J180</f>
        <v>183245.08000000002</v>
      </c>
      <c r="K257" s="73">
        <f>K34+K46+K70+K84+K90</f>
        <v>0</v>
      </c>
      <c r="L257" s="73">
        <f>L34+L46+L70+L84+L90</f>
        <v>0</v>
      </c>
      <c r="M257" s="73">
        <f>M34+M46+M67+M70+M84+M87+M90+M136+M133+M140+M180</f>
        <v>183245.08000000002</v>
      </c>
      <c r="N257" s="73">
        <f>N34+N46+N67+N70+N84+N87+N90+N136+N133+N140+N180</f>
        <v>463454.92</v>
      </c>
      <c r="O257" s="16">
        <f>O34+O37+O40+O49+O52+O70+O90+O113</f>
        <v>0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</row>
    <row r="258" spans="1:15" ht="15">
      <c r="A258" s="66"/>
      <c r="B258" s="6"/>
      <c r="C258" s="67"/>
      <c r="D258" s="242" t="s">
        <v>81</v>
      </c>
      <c r="E258" s="242"/>
      <c r="F258" s="242"/>
      <c r="G258" s="67"/>
      <c r="H258" s="69">
        <f aca="true" t="shared" si="76" ref="H258:N258">H256+H257</f>
        <v>15998800</v>
      </c>
      <c r="I258" s="69">
        <f t="shared" si="76"/>
        <v>5155723.54</v>
      </c>
      <c r="J258" s="69">
        <f t="shared" si="76"/>
        <v>5155723.54</v>
      </c>
      <c r="K258" s="69">
        <f t="shared" si="76"/>
        <v>0</v>
      </c>
      <c r="L258" s="69">
        <f t="shared" si="76"/>
        <v>0</v>
      </c>
      <c r="M258" s="69">
        <f t="shared" si="76"/>
        <v>5155723.54</v>
      </c>
      <c r="N258" s="69">
        <f t="shared" si="76"/>
        <v>10843076.459999999</v>
      </c>
      <c r="O258" s="14">
        <f>O35+O38+O41+O50+O53+O71+O91+O114</f>
        <v>0</v>
      </c>
    </row>
    <row r="259" spans="1:254" s="17" customFormat="1" ht="15">
      <c r="A259" s="74"/>
      <c r="B259" s="75"/>
      <c r="C259" s="76"/>
      <c r="D259" s="76"/>
      <c r="E259" s="76"/>
      <c r="F259" s="76"/>
      <c r="G259" s="76"/>
      <c r="H259" s="77"/>
      <c r="I259" s="76"/>
      <c r="J259" s="76"/>
      <c r="K259" s="76"/>
      <c r="M259" s="27"/>
      <c r="N259" s="18"/>
      <c r="O259" s="18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  <c r="IT259" s="9"/>
    </row>
    <row r="260" spans="1:14" ht="15">
      <c r="A260" s="66"/>
      <c r="B260" s="6"/>
      <c r="C260" s="231" t="s">
        <v>82</v>
      </c>
      <c r="D260" s="232"/>
      <c r="E260" s="232"/>
      <c r="F260" s="78">
        <v>210</v>
      </c>
      <c r="G260" s="67"/>
      <c r="H260" s="69">
        <f>H261+H262+H263</f>
        <v>4152300</v>
      </c>
      <c r="I260" s="69">
        <f>I261+I262+I263</f>
        <v>1029044.26</v>
      </c>
      <c r="J260" s="69">
        <f>J261+J262+J263</f>
        <v>1029044.26</v>
      </c>
      <c r="K260" s="69">
        <f>K261+K262+K263</f>
        <v>0</v>
      </c>
      <c r="L260" s="87">
        <v>0</v>
      </c>
      <c r="M260" s="69">
        <f>M261+M262+M263</f>
        <v>1029044.26</v>
      </c>
      <c r="N260" s="69">
        <f>N261+N262+N263</f>
        <v>3123255.74</v>
      </c>
    </row>
    <row r="261" spans="1:15" ht="15">
      <c r="A261" s="66"/>
      <c r="B261" s="6"/>
      <c r="C261" s="67"/>
      <c r="D261" s="67"/>
      <c r="E261" s="67"/>
      <c r="F261" s="67">
        <v>211</v>
      </c>
      <c r="G261" s="67"/>
      <c r="H261" s="79">
        <f>H7</f>
        <v>2914700</v>
      </c>
      <c r="I261" s="79">
        <f>I7+I8</f>
        <v>783937.44</v>
      </c>
      <c r="J261" s="79">
        <f>J7+J8</f>
        <v>783937.44</v>
      </c>
      <c r="K261" s="86">
        <v>0</v>
      </c>
      <c r="L261" s="87">
        <v>0</v>
      </c>
      <c r="M261" s="79">
        <f>M7</f>
        <v>783937.44</v>
      </c>
      <c r="N261" s="79">
        <f>N7</f>
        <v>2130762.56</v>
      </c>
      <c r="O261" s="14">
        <v>0</v>
      </c>
    </row>
    <row r="262" spans="1:15" ht="15">
      <c r="A262" s="66"/>
      <c r="B262" s="6"/>
      <c r="C262" s="67"/>
      <c r="D262" s="67"/>
      <c r="E262" s="67"/>
      <c r="F262" s="67">
        <v>212</v>
      </c>
      <c r="G262" s="67"/>
      <c r="H262" s="8">
        <f>H12</f>
        <v>274500</v>
      </c>
      <c r="I262" s="8">
        <f>I12</f>
        <v>52780.4</v>
      </c>
      <c r="J262" s="8">
        <f>J12</f>
        <v>52780.4</v>
      </c>
      <c r="K262" s="86">
        <v>0</v>
      </c>
      <c r="L262" s="87">
        <v>0</v>
      </c>
      <c r="M262" s="8">
        <f>M12</f>
        <v>52780.4</v>
      </c>
      <c r="N262" s="8">
        <f>N12</f>
        <v>221719.6</v>
      </c>
      <c r="O262" s="14">
        <v>0</v>
      </c>
    </row>
    <row r="263" spans="1:15" ht="15">
      <c r="A263" s="66"/>
      <c r="B263" s="6"/>
      <c r="C263" s="67"/>
      <c r="D263" s="67"/>
      <c r="E263" s="67"/>
      <c r="F263" s="67">
        <v>213</v>
      </c>
      <c r="G263" s="67"/>
      <c r="H263" s="8">
        <f>H9</f>
        <v>963100</v>
      </c>
      <c r="I263" s="8">
        <f>I9</f>
        <v>192326.42</v>
      </c>
      <c r="J263" s="8">
        <f>J9</f>
        <v>192326.42</v>
      </c>
      <c r="K263" s="86">
        <v>0</v>
      </c>
      <c r="L263" s="87">
        <v>0</v>
      </c>
      <c r="M263" s="8">
        <f>M9</f>
        <v>192326.42</v>
      </c>
      <c r="N263" s="8">
        <f>N9</f>
        <v>770773.58</v>
      </c>
      <c r="O263" s="14">
        <v>0</v>
      </c>
    </row>
    <row r="264" spans="1:11" ht="15">
      <c r="A264" s="66"/>
      <c r="B264" s="6"/>
      <c r="C264" s="67"/>
      <c r="D264" s="67"/>
      <c r="E264" s="67"/>
      <c r="F264" s="67"/>
      <c r="G264" s="67"/>
      <c r="I264" s="67"/>
      <c r="J264" s="67"/>
      <c r="K264" s="67"/>
    </row>
    <row r="265" spans="4:15" ht="15">
      <c r="D265" s="10" t="s">
        <v>453</v>
      </c>
      <c r="F265" s="10">
        <v>211</v>
      </c>
      <c r="H265" s="69">
        <f aca="true" t="shared" si="77" ref="H265:J266">H92</f>
        <v>145600</v>
      </c>
      <c r="I265" s="69">
        <f t="shared" si="77"/>
        <v>44429.3</v>
      </c>
      <c r="J265" s="69">
        <f t="shared" si="77"/>
        <v>44429.3</v>
      </c>
      <c r="K265" s="87">
        <v>0</v>
      </c>
      <c r="L265" s="87">
        <v>0</v>
      </c>
      <c r="M265" s="69">
        <f>M92</f>
        <v>44429.3</v>
      </c>
      <c r="N265" s="69">
        <f>N92</f>
        <v>101170.7</v>
      </c>
      <c r="O265" s="14">
        <v>0</v>
      </c>
    </row>
    <row r="266" spans="6:15" ht="15">
      <c r="F266" s="10">
        <v>213</v>
      </c>
      <c r="H266" s="69">
        <f t="shared" si="77"/>
        <v>44000</v>
      </c>
      <c r="I266" s="69">
        <f t="shared" si="77"/>
        <v>10989.78</v>
      </c>
      <c r="J266" s="69">
        <f t="shared" si="77"/>
        <v>10989.78</v>
      </c>
      <c r="K266" s="87">
        <v>0</v>
      </c>
      <c r="L266" s="87">
        <v>0</v>
      </c>
      <c r="M266" s="69">
        <f>M93</f>
        <v>10989.78</v>
      </c>
      <c r="N266" s="69">
        <f>N93</f>
        <v>33010.22</v>
      </c>
      <c r="O266" s="14">
        <v>0</v>
      </c>
    </row>
    <row r="267" spans="9:10" ht="15">
      <c r="I267" s="67"/>
      <c r="J267" s="67"/>
    </row>
    <row r="268" spans="4:15" ht="15">
      <c r="D268" s="10" t="s">
        <v>454</v>
      </c>
      <c r="F268" s="10">
        <v>211</v>
      </c>
      <c r="H268" s="69">
        <f>H8</f>
        <v>14600</v>
      </c>
      <c r="I268" s="69">
        <f>I8</f>
        <v>0</v>
      </c>
      <c r="J268" s="69">
        <f>J8</f>
        <v>0</v>
      </c>
      <c r="K268" s="87">
        <v>0</v>
      </c>
      <c r="L268" s="87">
        <v>0</v>
      </c>
      <c r="M268" s="69">
        <f>M8</f>
        <v>0</v>
      </c>
      <c r="N268" s="69">
        <f>N8</f>
        <v>14600</v>
      </c>
      <c r="O268" s="14">
        <v>0</v>
      </c>
    </row>
    <row r="269" spans="6:15" ht="15">
      <c r="F269" s="10">
        <v>213</v>
      </c>
      <c r="H269" s="69">
        <f>H10</f>
        <v>4500</v>
      </c>
      <c r="I269" s="69">
        <f>I10</f>
        <v>0</v>
      </c>
      <c r="J269" s="69">
        <f>J10</f>
        <v>0</v>
      </c>
      <c r="K269" s="87">
        <v>0</v>
      </c>
      <c r="L269" s="87">
        <v>0</v>
      </c>
      <c r="M269" s="69">
        <f>M10</f>
        <v>0</v>
      </c>
      <c r="N269" s="69">
        <f>N10</f>
        <v>4500</v>
      </c>
      <c r="O269" s="14">
        <v>0</v>
      </c>
    </row>
    <row r="270" spans="9:10" ht="15">
      <c r="I270" s="67"/>
      <c r="J270" s="67"/>
    </row>
    <row r="271" spans="9:10" ht="15">
      <c r="I271" s="67"/>
      <c r="J271" s="67"/>
    </row>
    <row r="272" spans="9:10" ht="15">
      <c r="I272" s="67"/>
      <c r="J272" s="67"/>
    </row>
    <row r="273" spans="9:10" ht="15">
      <c r="I273" s="67"/>
      <c r="J273" s="67"/>
    </row>
    <row r="274" spans="9:10" ht="15">
      <c r="I274" s="67"/>
      <c r="J274" s="67"/>
    </row>
    <row r="275" spans="9:10" ht="15">
      <c r="I275" s="67"/>
      <c r="J275" s="67"/>
    </row>
    <row r="276" spans="1:15" ht="15">
      <c r="A276" s="20"/>
      <c r="B276" s="21"/>
      <c r="C276" s="22"/>
      <c r="D276" s="22"/>
      <c r="E276" s="22"/>
      <c r="F276" s="22"/>
      <c r="G276" s="22"/>
      <c r="H276" s="89"/>
      <c r="I276" s="88"/>
      <c r="J276" s="88"/>
      <c r="K276" s="22"/>
      <c r="L276" s="22"/>
      <c r="M276" s="28"/>
      <c r="N276" s="23"/>
      <c r="O276" s="23"/>
    </row>
    <row r="277" spans="1:15" ht="15">
      <c r="A277" s="24"/>
      <c r="B277" s="25"/>
      <c r="C277" s="9"/>
      <c r="D277" s="9"/>
      <c r="E277" s="9"/>
      <c r="F277" s="9"/>
      <c r="G277" s="9"/>
      <c r="H277" s="90"/>
      <c r="I277" s="9"/>
      <c r="J277" s="9"/>
      <c r="K277" s="9"/>
      <c r="L277" s="9"/>
      <c r="M277" s="29"/>
      <c r="N277" s="26"/>
      <c r="O277" s="26"/>
    </row>
    <row r="278" spans="1:15" ht="15">
      <c r="A278" s="24"/>
      <c r="B278" s="25"/>
      <c r="C278" s="9"/>
      <c r="D278" s="9"/>
      <c r="E278" s="9"/>
      <c r="F278" s="9"/>
      <c r="G278" s="9"/>
      <c r="H278" s="90"/>
      <c r="I278" s="9"/>
      <c r="J278" s="9"/>
      <c r="K278" s="9"/>
      <c r="L278" s="9"/>
      <c r="M278" s="29"/>
      <c r="N278" s="26"/>
      <c r="O278" s="26"/>
    </row>
    <row r="279" spans="1:15" ht="18" customHeight="1">
      <c r="A279" s="24"/>
      <c r="B279" s="25"/>
      <c r="C279" s="9"/>
      <c r="D279" s="9"/>
      <c r="E279" s="9"/>
      <c r="F279" s="9"/>
      <c r="G279" s="9"/>
      <c r="H279" s="90"/>
      <c r="I279" s="9"/>
      <c r="J279" s="9"/>
      <c r="K279" s="9"/>
      <c r="L279" s="9"/>
      <c r="M279" s="29"/>
      <c r="N279" s="26"/>
      <c r="O279" s="26"/>
    </row>
    <row r="280" spans="1:15" ht="18" customHeight="1">
      <c r="A280" s="24"/>
      <c r="B280" s="25"/>
      <c r="C280" s="9"/>
      <c r="D280" s="9"/>
      <c r="E280" s="9"/>
      <c r="F280" s="9"/>
      <c r="G280" s="9"/>
      <c r="H280" s="90"/>
      <c r="I280" s="9"/>
      <c r="J280" s="9"/>
      <c r="K280" s="9"/>
      <c r="L280" s="9"/>
      <c r="M280" s="29"/>
      <c r="N280" s="26"/>
      <c r="O280" s="26"/>
    </row>
    <row r="281" spans="1:254" s="22" customFormat="1" ht="15">
      <c r="A281" s="24"/>
      <c r="B281" s="25"/>
      <c r="C281" s="9"/>
      <c r="D281" s="9"/>
      <c r="E281" s="9"/>
      <c r="F281" s="9"/>
      <c r="G281" s="9"/>
      <c r="H281" s="90"/>
      <c r="I281" s="9"/>
      <c r="J281" s="9"/>
      <c r="K281" s="9"/>
      <c r="L281" s="9"/>
      <c r="M281" s="29"/>
      <c r="N281" s="26"/>
      <c r="O281" s="26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  <c r="IT281" s="9"/>
    </row>
    <row r="282" spans="1:15" ht="15">
      <c r="A282" s="24"/>
      <c r="B282" s="25"/>
      <c r="C282" s="9"/>
      <c r="D282" s="9"/>
      <c r="E282" s="9"/>
      <c r="F282" s="9"/>
      <c r="G282" s="9"/>
      <c r="H282" s="90"/>
      <c r="I282" s="9"/>
      <c r="J282" s="9"/>
      <c r="K282" s="9"/>
      <c r="L282" s="9"/>
      <c r="M282" s="29"/>
      <c r="N282" s="26"/>
      <c r="O282" s="26"/>
    </row>
    <row r="283" spans="1:15" ht="15">
      <c r="A283" s="24"/>
      <c r="B283" s="25"/>
      <c r="C283" s="9"/>
      <c r="D283" s="9"/>
      <c r="E283" s="9"/>
      <c r="F283" s="9"/>
      <c r="G283" s="9"/>
      <c r="H283" s="90"/>
      <c r="I283" s="9"/>
      <c r="J283" s="9"/>
      <c r="K283" s="9"/>
      <c r="L283" s="9"/>
      <c r="M283" s="29"/>
      <c r="N283" s="26"/>
      <c r="O283" s="26"/>
    </row>
    <row r="284" spans="1:15" ht="15">
      <c r="A284" s="24"/>
      <c r="B284" s="25"/>
      <c r="C284" s="9"/>
      <c r="D284" s="9"/>
      <c r="E284" s="9"/>
      <c r="F284" s="9"/>
      <c r="G284" s="9"/>
      <c r="H284" s="90"/>
      <c r="I284" s="9"/>
      <c r="J284" s="9"/>
      <c r="K284" s="9"/>
      <c r="L284" s="9"/>
      <c r="M284" s="29"/>
      <c r="N284" s="26"/>
      <c r="O284" s="26"/>
    </row>
    <row r="285" spans="1:15" ht="15">
      <c r="A285" s="24"/>
      <c r="B285" s="25"/>
      <c r="C285" s="9"/>
      <c r="D285" s="9"/>
      <c r="E285" s="9"/>
      <c r="F285" s="9"/>
      <c r="G285" s="9"/>
      <c r="H285" s="90"/>
      <c r="I285" s="9"/>
      <c r="J285" s="9"/>
      <c r="K285" s="9"/>
      <c r="L285" s="9"/>
      <c r="M285" s="29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0"/>
      <c r="I286" s="9"/>
      <c r="J286" s="9"/>
      <c r="K286" s="9"/>
      <c r="L286" s="9"/>
      <c r="M286" s="29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0"/>
      <c r="I287" s="9"/>
      <c r="J287" s="9"/>
      <c r="K287" s="9"/>
      <c r="L287" s="9"/>
      <c r="M287" s="29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0"/>
      <c r="I288" s="9"/>
      <c r="J288" s="9"/>
      <c r="K288" s="9"/>
      <c r="L288" s="9"/>
      <c r="M288" s="29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0"/>
      <c r="I289" s="9"/>
      <c r="J289" s="9"/>
      <c r="K289" s="9"/>
      <c r="L289" s="9"/>
      <c r="M289" s="29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0"/>
      <c r="I291" s="9"/>
      <c r="J291" s="9"/>
      <c r="K291" s="9"/>
      <c r="L291" s="9"/>
      <c r="M291" s="29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0"/>
      <c r="I292" s="9"/>
      <c r="J292" s="9"/>
      <c r="K292" s="9"/>
      <c r="L292" s="9"/>
      <c r="M292" s="29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0"/>
      <c r="I293" s="9"/>
      <c r="J293" s="9"/>
      <c r="K293" s="9"/>
      <c r="L293" s="9"/>
      <c r="M293" s="29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0"/>
      <c r="I294" s="9"/>
      <c r="J294" s="9"/>
      <c r="K294" s="9"/>
      <c r="L294" s="9"/>
      <c r="M294" s="29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9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9"/>
      <c r="H5623" s="90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9"/>
      <c r="H5624" s="90"/>
      <c r="I5624" s="9"/>
      <c r="J5624" s="9"/>
      <c r="K5624" s="9"/>
      <c r="L5624" s="9"/>
      <c r="M5624" s="29"/>
      <c r="N5624" s="26"/>
      <c r="O5624" s="26"/>
    </row>
  </sheetData>
  <sheetProtection/>
  <mergeCells count="13">
    <mergeCell ref="C242:G242"/>
    <mergeCell ref="C260:E260"/>
    <mergeCell ref="D3:I3"/>
    <mergeCell ref="D256:F256"/>
    <mergeCell ref="D257:F257"/>
    <mergeCell ref="D258:F258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7">
      <selection activeCell="CF16" sqref="CF16:CV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03"/>
      <c r="BE1" s="55"/>
      <c r="BF1" s="55"/>
      <c r="BG1" s="55"/>
      <c r="BH1" s="55"/>
      <c r="BI1" s="104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3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55"/>
      <c r="FI1" s="55"/>
      <c r="FJ1" s="56" t="s">
        <v>399</v>
      </c>
    </row>
    <row r="2" spans="1:166" s="35" customFormat="1" ht="36.75" customHeight="1">
      <c r="A2" s="284" t="s">
        <v>164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6"/>
    </row>
    <row r="3" spans="1:166" s="35" customFormat="1" ht="33.75" customHeight="1">
      <c r="A3" s="255" t="s">
        <v>163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6" t="s">
        <v>396</v>
      </c>
      <c r="AQ3" s="256"/>
      <c r="AR3" s="256"/>
      <c r="AS3" s="256"/>
      <c r="AT3" s="256"/>
      <c r="AU3" s="256"/>
      <c r="AV3" s="260" t="s">
        <v>397</v>
      </c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2"/>
      <c r="BL3" s="260" t="s">
        <v>398</v>
      </c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2"/>
      <c r="CF3" s="276" t="s">
        <v>161</v>
      </c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60" t="s">
        <v>160</v>
      </c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9"/>
    </row>
    <row r="4" spans="1:166" s="35" customFormat="1" ht="74.2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6"/>
      <c r="AQ4" s="256"/>
      <c r="AR4" s="256"/>
      <c r="AS4" s="256"/>
      <c r="AT4" s="256"/>
      <c r="AU4" s="256"/>
      <c r="AV4" s="263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5"/>
      <c r="BL4" s="263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5"/>
      <c r="CF4" s="256" t="s">
        <v>395</v>
      </c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 t="s">
        <v>159</v>
      </c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 t="s">
        <v>158</v>
      </c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 t="s">
        <v>157</v>
      </c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70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2"/>
    </row>
    <row r="5" spans="1:166" s="35" customFormat="1" ht="18.75">
      <c r="A5" s="254">
        <v>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>
        <v>2</v>
      </c>
      <c r="AQ5" s="254"/>
      <c r="AR5" s="254"/>
      <c r="AS5" s="254"/>
      <c r="AT5" s="254"/>
      <c r="AU5" s="254"/>
      <c r="AV5" s="257">
        <v>3</v>
      </c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9"/>
      <c r="BL5" s="257">
        <v>4</v>
      </c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9"/>
      <c r="CF5" s="254">
        <v>5</v>
      </c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>
        <v>6</v>
      </c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>
        <v>7</v>
      </c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>
        <v>8</v>
      </c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7">
        <v>9</v>
      </c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7"/>
    </row>
    <row r="6" spans="1:166" s="35" customFormat="1" ht="45.75" customHeight="1">
      <c r="A6" s="250" t="s">
        <v>156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49" t="s">
        <v>422</v>
      </c>
      <c r="AQ6" s="249"/>
      <c r="AR6" s="249"/>
      <c r="AS6" s="249"/>
      <c r="AT6" s="249"/>
      <c r="AU6" s="249"/>
      <c r="AV6" s="244" t="s">
        <v>150</v>
      </c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6"/>
      <c r="BL6" s="244">
        <v>1800000</v>
      </c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6"/>
      <c r="CF6" s="117">
        <f>CF16+CF11</f>
        <v>-692162.9699999997</v>
      </c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>
        <f>CF6</f>
        <v>-692162.9699999997</v>
      </c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4">
        <f>ET16</f>
        <v>2992162.9700000007</v>
      </c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6"/>
    </row>
    <row r="7" spans="1:166" s="35" customFormat="1" ht="32.25" customHeight="1">
      <c r="A7" s="248" t="s">
        <v>155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9"/>
      <c r="AQ7" s="249"/>
      <c r="AR7" s="249"/>
      <c r="AS7" s="249"/>
      <c r="AT7" s="249"/>
      <c r="AU7" s="249"/>
      <c r="AV7" s="244" t="s">
        <v>150</v>
      </c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6"/>
      <c r="BL7" s="244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6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4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6"/>
    </row>
    <row r="8" spans="1:166" s="35" customFormat="1" ht="32.25" customHeight="1">
      <c r="A8" s="247" t="s">
        <v>154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115" t="s">
        <v>153</v>
      </c>
      <c r="AQ8" s="115"/>
      <c r="AR8" s="115"/>
      <c r="AS8" s="115"/>
      <c r="AT8" s="115"/>
      <c r="AU8" s="115"/>
      <c r="AV8" s="244" t="s">
        <v>150</v>
      </c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6"/>
      <c r="BL8" s="244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6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4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6"/>
    </row>
    <row r="9" spans="1:166" s="35" customFormat="1" ht="32.25" customHeight="1">
      <c r="A9" s="247" t="s">
        <v>403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115"/>
      <c r="AQ9" s="115"/>
      <c r="AR9" s="115"/>
      <c r="AS9" s="115"/>
      <c r="AT9" s="115"/>
      <c r="AU9" s="115"/>
      <c r="AV9" s="244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6"/>
      <c r="BL9" s="244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6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4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6"/>
    </row>
    <row r="10" spans="1:166" s="35" customFormat="1" ht="32.25" customHeight="1">
      <c r="A10" s="247" t="s">
        <v>400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115"/>
      <c r="AQ10" s="115"/>
      <c r="AR10" s="115"/>
      <c r="AS10" s="115"/>
      <c r="AT10" s="115"/>
      <c r="AU10" s="115"/>
      <c r="AV10" s="244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6"/>
      <c r="BL10" s="244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6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4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6"/>
    </row>
    <row r="11" spans="1:166" s="35" customFormat="1" ht="32.25" customHeight="1">
      <c r="A11" s="251" t="s">
        <v>401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3"/>
      <c r="AP11" s="277"/>
      <c r="AQ11" s="278"/>
      <c r="AR11" s="278"/>
      <c r="AS11" s="278"/>
      <c r="AT11" s="278"/>
      <c r="AU11" s="279"/>
      <c r="AV11" s="281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3"/>
      <c r="BL11" s="244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3"/>
      <c r="CF11" s="273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5"/>
      <c r="CW11" s="244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6"/>
      <c r="DN11" s="244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6"/>
      <c r="EE11" s="244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6"/>
      <c r="ET11" s="244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6"/>
    </row>
    <row r="12" spans="1:166" s="35" customFormat="1" ht="32.25" customHeight="1">
      <c r="A12" s="280" t="s">
        <v>402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115"/>
      <c r="AQ12" s="115"/>
      <c r="AR12" s="115"/>
      <c r="AS12" s="115"/>
      <c r="AT12" s="115"/>
      <c r="AU12" s="115"/>
      <c r="AV12" s="244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6"/>
      <c r="BL12" s="244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6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4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6"/>
    </row>
    <row r="13" spans="1:166" s="35" customFormat="1" ht="32.25" customHeight="1">
      <c r="A13" s="247" t="s">
        <v>152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115" t="s">
        <v>151</v>
      </c>
      <c r="AQ13" s="115"/>
      <c r="AR13" s="115"/>
      <c r="AS13" s="115"/>
      <c r="AT13" s="115"/>
      <c r="AU13" s="115"/>
      <c r="AV13" s="244" t="s">
        <v>150</v>
      </c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6"/>
      <c r="BL13" s="244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6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4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6"/>
    </row>
    <row r="14" spans="1:166" s="35" customFormat="1" ht="32.25" customHeight="1">
      <c r="A14" s="291" t="s">
        <v>403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3"/>
      <c r="AP14" s="115"/>
      <c r="AQ14" s="115"/>
      <c r="AR14" s="115"/>
      <c r="AS14" s="115"/>
      <c r="AT14" s="115"/>
      <c r="AU14" s="115"/>
      <c r="AV14" s="244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6"/>
      <c r="BL14" s="244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6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4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6"/>
    </row>
    <row r="15" spans="1:166" s="35" customFormat="1" ht="32.25" customHeight="1">
      <c r="A15" s="251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3"/>
      <c r="AP15" s="277"/>
      <c r="AQ15" s="278"/>
      <c r="AR15" s="278"/>
      <c r="AS15" s="278"/>
      <c r="AT15" s="278"/>
      <c r="AU15" s="279"/>
      <c r="AV15" s="244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6"/>
      <c r="BL15" s="244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6"/>
      <c r="CF15" s="273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5"/>
      <c r="CW15" s="244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6"/>
      <c r="DN15" s="244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6"/>
      <c r="EE15" s="244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6"/>
      <c r="ET15" s="244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6"/>
    </row>
    <row r="16" spans="1:166" s="35" customFormat="1" ht="32.25" customHeight="1">
      <c r="A16" s="280" t="s">
        <v>149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115" t="s">
        <v>148</v>
      </c>
      <c r="AQ16" s="115"/>
      <c r="AR16" s="115"/>
      <c r="AS16" s="115"/>
      <c r="AT16" s="115"/>
      <c r="AU16" s="115"/>
      <c r="AV16" s="244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6"/>
      <c r="BL16" s="244">
        <v>1800000</v>
      </c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6"/>
      <c r="CF16" s="273">
        <f>CF17+CF18</f>
        <v>-692162.9699999997</v>
      </c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5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>
        <f>CF16</f>
        <v>-692162.9699999997</v>
      </c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4">
        <f>ET18+ET17</f>
        <v>2992162.9700000007</v>
      </c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6"/>
    </row>
    <row r="17" spans="1:166" s="35" customFormat="1" ht="32.25" customHeight="1">
      <c r="A17" s="280" t="s">
        <v>404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115" t="s">
        <v>147</v>
      </c>
      <c r="AQ17" s="115"/>
      <c r="AR17" s="115"/>
      <c r="AS17" s="115"/>
      <c r="AT17" s="115"/>
      <c r="AU17" s="115"/>
      <c r="AV17" s="273" t="s">
        <v>146</v>
      </c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5"/>
      <c r="BL17" s="244">
        <f>-доходы!BJ18</f>
        <v>-13698800</v>
      </c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6"/>
      <c r="CF17" s="117">
        <f>-доходы!CF18</f>
        <v>-5847886.51</v>
      </c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>
        <f>CF17</f>
        <v>-5847886.51</v>
      </c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4">
        <f>BL17-CF17</f>
        <v>-7850913.49</v>
      </c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6"/>
    </row>
    <row r="18" spans="1:166" s="35" customFormat="1" ht="32.25" customHeight="1">
      <c r="A18" s="280" t="s">
        <v>405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115" t="s">
        <v>145</v>
      </c>
      <c r="AQ18" s="115"/>
      <c r="AR18" s="115"/>
      <c r="AS18" s="115"/>
      <c r="AT18" s="115"/>
      <c r="AU18" s="115"/>
      <c r="AV18" s="273" t="s">
        <v>144</v>
      </c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5"/>
      <c r="BL18" s="244">
        <f>расходы!H4</f>
        <v>15998800</v>
      </c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6"/>
      <c r="CF18" s="117">
        <f>расходы!I4</f>
        <v>5155723.54</v>
      </c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>
        <f>CF18</f>
        <v>5155723.54</v>
      </c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4">
        <f>BL18-CF18</f>
        <v>10843076.46</v>
      </c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6"/>
    </row>
    <row r="19" spans="1:166" s="35" customFormat="1" ht="32.25" customHeight="1">
      <c r="A19" s="251" t="s">
        <v>406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3"/>
      <c r="AP19" s="277" t="s">
        <v>407</v>
      </c>
      <c r="AQ19" s="278"/>
      <c r="AR19" s="278"/>
      <c r="AS19" s="278"/>
      <c r="AT19" s="278"/>
      <c r="AU19" s="279"/>
      <c r="AV19" s="244" t="s">
        <v>150</v>
      </c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6"/>
      <c r="BL19" s="244" t="s">
        <v>150</v>
      </c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6"/>
      <c r="CF19" s="273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5"/>
      <c r="CW19" s="244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6"/>
      <c r="DN19" s="244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6"/>
      <c r="EE19" s="244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6"/>
      <c r="ET19" s="244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6"/>
    </row>
    <row r="20" spans="1:166" s="35" customFormat="1" ht="57.75" customHeight="1">
      <c r="A20" s="295" t="s">
        <v>411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7"/>
      <c r="AP20" s="277" t="s">
        <v>408</v>
      </c>
      <c r="AQ20" s="278"/>
      <c r="AR20" s="278"/>
      <c r="AS20" s="278"/>
      <c r="AT20" s="278"/>
      <c r="AU20" s="279"/>
      <c r="AV20" s="244" t="s">
        <v>150</v>
      </c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6"/>
      <c r="BL20" s="244" t="s">
        <v>150</v>
      </c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6"/>
      <c r="CF20" s="273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5"/>
      <c r="CW20" s="244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6"/>
      <c r="DN20" s="244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6"/>
      <c r="EE20" s="244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6"/>
      <c r="ET20" s="244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6"/>
    </row>
    <row r="21" spans="1:166" s="35" customFormat="1" ht="32.25" customHeight="1">
      <c r="A21" s="251" t="s">
        <v>412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3"/>
      <c r="AP21" s="277"/>
      <c r="AQ21" s="278"/>
      <c r="AR21" s="278"/>
      <c r="AS21" s="278"/>
      <c r="AT21" s="278"/>
      <c r="AU21" s="279"/>
      <c r="AV21" s="244" t="s">
        <v>150</v>
      </c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6"/>
      <c r="BL21" s="244" t="s">
        <v>150</v>
      </c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6"/>
      <c r="CF21" s="273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5"/>
      <c r="CW21" s="244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6"/>
      <c r="DN21" s="244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6"/>
      <c r="EE21" s="244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6"/>
      <c r="ET21" s="244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6"/>
    </row>
    <row r="22" spans="1:166" s="35" customFormat="1" ht="32.25" customHeight="1">
      <c r="A22" s="251" t="s">
        <v>413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3"/>
      <c r="AP22" s="277" t="s">
        <v>409</v>
      </c>
      <c r="AQ22" s="278"/>
      <c r="AR22" s="278"/>
      <c r="AS22" s="278"/>
      <c r="AT22" s="278"/>
      <c r="AU22" s="279"/>
      <c r="AV22" s="244" t="s">
        <v>150</v>
      </c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6"/>
      <c r="BL22" s="244" t="s">
        <v>150</v>
      </c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6"/>
      <c r="CF22" s="273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5"/>
      <c r="CW22" s="244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6"/>
      <c r="DN22" s="244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6"/>
      <c r="EE22" s="244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6"/>
      <c r="ET22" s="244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6"/>
    </row>
    <row r="23" spans="1:166" s="35" customFormat="1" ht="32.25" customHeight="1">
      <c r="A23" s="251" t="s">
        <v>414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3"/>
      <c r="AP23" s="277" t="s">
        <v>410</v>
      </c>
      <c r="AQ23" s="278"/>
      <c r="AR23" s="278"/>
      <c r="AS23" s="278"/>
      <c r="AT23" s="278"/>
      <c r="AU23" s="279"/>
      <c r="AV23" s="244" t="s">
        <v>150</v>
      </c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6"/>
      <c r="BL23" s="244" t="s">
        <v>150</v>
      </c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6"/>
      <c r="CF23" s="273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5"/>
      <c r="CW23" s="244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6"/>
      <c r="DN23" s="244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6"/>
      <c r="EE23" s="244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6"/>
      <c r="ET23" s="244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6"/>
    </row>
    <row r="24" spans="1:166" s="35" customFormat="1" ht="18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03"/>
      <c r="BE24" s="55"/>
      <c r="BF24" s="55"/>
      <c r="BG24" s="55"/>
      <c r="BH24" s="55"/>
      <c r="BI24" s="104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3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55"/>
      <c r="FI24" s="55"/>
      <c r="FJ24" s="56"/>
    </row>
    <row r="25" spans="1:166" s="35" customFormat="1" ht="37.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03"/>
      <c r="BE25" s="55"/>
      <c r="BF25" s="55"/>
      <c r="BG25" s="55"/>
      <c r="BH25" s="55"/>
      <c r="BI25" s="104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3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55"/>
      <c r="FI25" s="55"/>
      <c r="FJ25" s="56" t="s">
        <v>399</v>
      </c>
    </row>
    <row r="26" spans="1:166" s="35" customFormat="1" ht="35.25" customHeight="1">
      <c r="A26" s="255" t="s">
        <v>163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6" t="s">
        <v>396</v>
      </c>
      <c r="AQ26" s="256"/>
      <c r="AR26" s="256"/>
      <c r="AS26" s="256"/>
      <c r="AT26" s="256"/>
      <c r="AU26" s="256"/>
      <c r="AV26" s="260" t="s">
        <v>397</v>
      </c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2"/>
      <c r="BL26" s="260" t="s">
        <v>398</v>
      </c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2"/>
      <c r="CF26" s="276" t="s">
        <v>161</v>
      </c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60" t="s">
        <v>160</v>
      </c>
      <c r="EU26" s="268"/>
      <c r="EV26" s="268"/>
      <c r="EW26" s="268"/>
      <c r="EX26" s="268"/>
      <c r="EY26" s="268"/>
      <c r="EZ26" s="268"/>
      <c r="FA26" s="268"/>
      <c r="FB26" s="268"/>
      <c r="FC26" s="268"/>
      <c r="FD26" s="268"/>
      <c r="FE26" s="268"/>
      <c r="FF26" s="268"/>
      <c r="FG26" s="268"/>
      <c r="FH26" s="268"/>
      <c r="FI26" s="268"/>
      <c r="FJ26" s="269"/>
    </row>
    <row r="27" spans="1:166" s="35" customFormat="1" ht="75.75" customHeight="1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6"/>
      <c r="AQ27" s="256"/>
      <c r="AR27" s="256"/>
      <c r="AS27" s="256"/>
      <c r="AT27" s="256"/>
      <c r="AU27" s="256"/>
      <c r="AV27" s="263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5"/>
      <c r="BL27" s="263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5"/>
      <c r="CF27" s="256" t="s">
        <v>395</v>
      </c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 t="s">
        <v>159</v>
      </c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 t="s">
        <v>158</v>
      </c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 t="s">
        <v>157</v>
      </c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70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2"/>
    </row>
    <row r="28" spans="1:166" s="35" customFormat="1" ht="18.75">
      <c r="A28" s="254">
        <v>1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>
        <v>2</v>
      </c>
      <c r="AQ28" s="254"/>
      <c r="AR28" s="254"/>
      <c r="AS28" s="254"/>
      <c r="AT28" s="254"/>
      <c r="AU28" s="254"/>
      <c r="AV28" s="257">
        <v>3</v>
      </c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9"/>
      <c r="BL28" s="257">
        <v>4</v>
      </c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9"/>
      <c r="CF28" s="254">
        <v>5</v>
      </c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>
        <v>6</v>
      </c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>
        <v>7</v>
      </c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>
        <v>8</v>
      </c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7">
        <v>9</v>
      </c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7"/>
    </row>
    <row r="29" spans="1:166" s="35" customFormat="1" ht="45.75" customHeight="1">
      <c r="A29" s="250" t="s">
        <v>418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49" t="s">
        <v>415</v>
      </c>
      <c r="AQ29" s="249"/>
      <c r="AR29" s="249"/>
      <c r="AS29" s="249"/>
      <c r="AT29" s="249"/>
      <c r="AU29" s="249"/>
      <c r="AV29" s="244" t="s">
        <v>150</v>
      </c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6"/>
      <c r="BL29" s="244" t="s">
        <v>150</v>
      </c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6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4" t="s">
        <v>150</v>
      </c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6"/>
    </row>
    <row r="30" spans="1:166" s="35" customFormat="1" ht="32.25" customHeight="1">
      <c r="A30" s="248" t="s">
        <v>155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9"/>
      <c r="AQ30" s="249"/>
      <c r="AR30" s="249"/>
      <c r="AS30" s="249"/>
      <c r="AT30" s="249"/>
      <c r="AU30" s="249"/>
      <c r="AV30" s="244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6"/>
      <c r="BL30" s="244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6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4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6"/>
    </row>
    <row r="31" spans="1:166" s="35" customFormat="1" ht="32.25" customHeight="1">
      <c r="A31" s="247" t="s">
        <v>419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115" t="s">
        <v>416</v>
      </c>
      <c r="AQ31" s="115"/>
      <c r="AR31" s="115"/>
      <c r="AS31" s="115"/>
      <c r="AT31" s="115"/>
      <c r="AU31" s="115"/>
      <c r="AV31" s="244" t="s">
        <v>150</v>
      </c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6"/>
      <c r="BL31" s="244" t="s">
        <v>150</v>
      </c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6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4" t="s">
        <v>150</v>
      </c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6"/>
    </row>
    <row r="32" spans="1:166" s="35" customFormat="1" ht="32.25" customHeight="1">
      <c r="A32" s="247" t="s">
        <v>420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115" t="s">
        <v>417</v>
      </c>
      <c r="AQ32" s="115"/>
      <c r="AR32" s="115"/>
      <c r="AS32" s="115"/>
      <c r="AT32" s="115"/>
      <c r="AU32" s="115"/>
      <c r="AV32" s="244" t="s">
        <v>150</v>
      </c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6"/>
      <c r="BL32" s="244" t="s">
        <v>150</v>
      </c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6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4" t="s">
        <v>150</v>
      </c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6"/>
    </row>
    <row r="33" s="35" customFormat="1" ht="27.75" customHeight="1"/>
    <row r="34" spans="1:84" s="35" customFormat="1" ht="47.25" customHeight="1">
      <c r="A34" s="92" t="s">
        <v>434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88" t="s">
        <v>435</v>
      </c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CF34" s="35" t="s">
        <v>143</v>
      </c>
    </row>
    <row r="35" spans="14:149" s="35" customFormat="1" ht="20.25">
      <c r="N35" s="289" t="s">
        <v>140</v>
      </c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H35" s="294" t="s">
        <v>139</v>
      </c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CF35" s="35" t="s">
        <v>142</v>
      </c>
      <c r="CG35" s="35" t="s">
        <v>355</v>
      </c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S35" s="287" t="s">
        <v>368</v>
      </c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</row>
    <row r="36" spans="1:153" s="35" customFormat="1" ht="44.25" customHeight="1">
      <c r="A36" s="35" t="s">
        <v>141</v>
      </c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H36" s="288" t="s">
        <v>467</v>
      </c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DC36" s="289" t="s">
        <v>140</v>
      </c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S36" s="289" t="s">
        <v>139</v>
      </c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W36" s="83"/>
    </row>
    <row r="37" spans="18:60" s="35" customFormat="1" ht="15.75" customHeight="1">
      <c r="R37" s="289" t="s">
        <v>140</v>
      </c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H37" s="294" t="s">
        <v>139</v>
      </c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98" t="s">
        <v>138</v>
      </c>
      <c r="B39" s="298"/>
      <c r="C39" s="299" t="s">
        <v>351</v>
      </c>
      <c r="D39" s="299"/>
      <c r="E39" s="299"/>
      <c r="F39" s="35" t="s">
        <v>138</v>
      </c>
      <c r="I39" s="290" t="s">
        <v>475</v>
      </c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8">
        <v>20</v>
      </c>
      <c r="Z39" s="298"/>
      <c r="AA39" s="298"/>
      <c r="AB39" s="298"/>
      <c r="AC39" s="298"/>
      <c r="AD39" s="182" t="s">
        <v>466</v>
      </c>
      <c r="AE39" s="182"/>
      <c r="AF39" s="182"/>
      <c r="BL39" s="39"/>
      <c r="BM39" s="38" t="s">
        <v>137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2020-05-06T08:53:06Z</cp:lastPrinted>
  <dcterms:created xsi:type="dcterms:W3CDTF">2015-02-02T08:55:52Z</dcterms:created>
  <dcterms:modified xsi:type="dcterms:W3CDTF">2020-09-17T11:16:54Z</dcterms:modified>
  <cp:category/>
  <cp:version/>
  <cp:contentType/>
  <cp:contentStatus/>
</cp:coreProperties>
</file>